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60" windowWidth="15195" windowHeight="11760" firstSheet="2" activeTab="5"/>
  </bookViews>
  <sheets>
    <sheet name="CRITERIA1" sheetId="5" state="hidden" r:id="rId1"/>
    <sheet name="CRITERIA2" sheetId="9" state="hidden" r:id="rId2"/>
    <sheet name="Journal 2" sheetId="8" r:id="rId3"/>
    <sheet name="Journal 1" sheetId="4" r:id="rId4"/>
    <sheet name="CODE" sheetId="20" state="veryHidden" r:id=""/>
    <sheet name="Sheet1" sheetId="1" r:id="rId5"/>
    <sheet name="Sheet2" sheetId="2" r:id="rId6"/>
    <sheet name="Sheet3" sheetId="3" r:id="rId7"/>
  </sheets>
  <definedNames>
    <definedName name="ACCOUNTEDPERIODTYPE1">CRITERIA1!$B$5</definedName>
    <definedName name="ACCOUNTEDPERIODTYPE2">CRITERIA2!$B$5</definedName>
    <definedName name="APPSUSERNAME1">CRITERIA1!$B$14</definedName>
    <definedName name="APPSUSERNAME2">CRITERIA2!$B$14</definedName>
    <definedName name="BUDGETORGID1">CRITERIA1!$B$38</definedName>
    <definedName name="BUDGETORGID2">CRITERIA2!$B$38</definedName>
    <definedName name="BUDGETORGNAME1">CRITERIA1!$B$37</definedName>
    <definedName name="BUDGETORGNAME2">CRITERIA2!$B$37</definedName>
    <definedName name="CHARTOFACCOUNTSID1">CRITERIA1!$B$3</definedName>
    <definedName name="CHARTOFACCOUNTSID2">CRITERIA2!$B$3</definedName>
    <definedName name="CONNECTSTRING1">CRITERIA1!$B$10</definedName>
    <definedName name="CONNECTSTRING2">CRITERIA2!$B$10</definedName>
    <definedName name="CREATESUMMARYJNLS1">CRITERIA1!$B$35</definedName>
    <definedName name="CREATESUMMARYJNLS2">CRITERIA2!$B$35</definedName>
    <definedName name="CRITERIACOLUMN1">CRITERIA1!$B$22</definedName>
    <definedName name="CRITERIACOLUMN2">CRITERIA2!$B$22</definedName>
    <definedName name="DBNAME1">CRITERIA1!$B$11</definedName>
    <definedName name="DBNAME2">CRITERIA2!$B$11</definedName>
    <definedName name="DBUSERNAME1">CRITERIA1!$B$9</definedName>
    <definedName name="DBUSERNAME2">CRITERIA2!$B$9</definedName>
    <definedName name="DELETELOGICTYPE1">CRITERIA1!$B$19</definedName>
    <definedName name="DELETELOGICTYPE2">CRITERIA2!$B$19</definedName>
    <definedName name="FFAPPCOLNAME1_1">CRITERIA1!$F$1</definedName>
    <definedName name="FFAPPCOLNAME1_2">CRITERIA2!$F$1</definedName>
    <definedName name="FFAPPCOLNAME2_1">CRITERIA1!$F$2</definedName>
    <definedName name="FFAPPCOLNAME2_2">CRITERIA2!$F$2</definedName>
    <definedName name="FFAPPCOLNAME3_1">CRITERIA1!$F$3</definedName>
    <definedName name="FFAPPCOLNAME3_2">CRITERIA2!$F$3</definedName>
    <definedName name="FFAPPCOLNAME4_1">CRITERIA1!$F$4</definedName>
    <definedName name="FFAPPCOLNAME4_2">CRITERIA2!$F$4</definedName>
    <definedName name="FFAPPCOLNAME5_1">CRITERIA1!$F$5</definedName>
    <definedName name="FFAPPCOLNAME5_2">CRITERIA2!$F$5</definedName>
    <definedName name="FFAPPCOLNAME6_1">CRITERIA1!$F$6</definedName>
    <definedName name="FFAPPCOLNAME6_2">CRITERIA2!$F$6</definedName>
    <definedName name="FFSEGMENT1_1">CRITERIA1!$D$1</definedName>
    <definedName name="FFSEGMENT1_2">CRITERIA2!$D$1</definedName>
    <definedName name="FFSEGMENT2_1">CRITERIA1!$D$2</definedName>
    <definedName name="FFSEGMENT2_2">CRITERIA2!$D$2</definedName>
    <definedName name="FFSEGMENT3_1">CRITERIA1!$D$3</definedName>
    <definedName name="FFSEGMENT3_2">CRITERIA2!$D$3</definedName>
    <definedName name="FFSEGMENT4_1">CRITERIA1!$D$4</definedName>
    <definedName name="FFSEGMENT4_2">CRITERIA2!$D$4</definedName>
    <definedName name="FFSEGMENT5_1">CRITERIA1!$D$5</definedName>
    <definedName name="FFSEGMENT5_2">CRITERIA2!$D$5</definedName>
    <definedName name="FFSEGMENT6_1">CRITERIA1!$D$6</definedName>
    <definedName name="FFSEGMENT6_2">CRITERIA2!$D$6</definedName>
    <definedName name="FFSEGSEPARATOR1">CRITERIA1!$B$17</definedName>
    <definedName name="FFSEGSEPARATOR2">CRITERIA2!$B$17</definedName>
    <definedName name="FIELDNAMECOLUMN1">CRITERIA1!$B$26</definedName>
    <definedName name="FIELDNAMECOLUMN2">CRITERIA2!$B$26</definedName>
    <definedName name="FIELDNAMEROW1">CRITERIA1!$B$25</definedName>
    <definedName name="FIELDNAMEROW2">CRITERIA2!$B$25</definedName>
    <definedName name="FIRSTDATAROW1">CRITERIA1!$B$27</definedName>
    <definedName name="FIRSTDATAROW2">CRITERIA2!$B$27</definedName>
    <definedName name="FNDNAM1">CRITERIA1!$B$12</definedName>
    <definedName name="FNDNAM2">CRITERIA2!$B$12</definedName>
    <definedName name="FNDUSERID1">CRITERIA1!$B$15</definedName>
    <definedName name="FNDUSERID2">CRITERIA2!$B$15</definedName>
    <definedName name="FUNCTIONALCURRENCY1">CRITERIA1!$B$33</definedName>
    <definedName name="FUNCTIONALCURRENCY2">CRITERIA2!$B$33</definedName>
    <definedName name="GWYUID1">CRITERIA1!$B$13</definedName>
    <definedName name="GWYUID2">CRITERIA2!$B$13</definedName>
    <definedName name="IMPORTDFF1">CRITERIA1!$B$36</definedName>
    <definedName name="IMPORTDFF2">CRITERIA2!$B$36</definedName>
    <definedName name="LABELTEXTCOLUMN1">CRITERIA1!$B$24</definedName>
    <definedName name="LABELTEXTCOLUMN2">CRITERIA2!$B$24</definedName>
    <definedName name="LABELTEXTROW1">CRITERIA1!$B$23</definedName>
    <definedName name="LABELTEXTROW2">CRITERIA2!$B$23</definedName>
    <definedName name="NOOFFFSEGMENTS1">CRITERIA1!$B$18</definedName>
    <definedName name="NOOFFFSEGMENTS2">CRITERIA2!$B$18</definedName>
    <definedName name="NUMBEROFDETAILFIELDS1">CRITERIA1!$B$29</definedName>
    <definedName name="NUMBEROFDETAILFIELDS2">CRITERIA2!$B$29</definedName>
    <definedName name="NUMBEROFHEADERFIELDS1">CRITERIA1!$B$28</definedName>
    <definedName name="NUMBEROFHEADERFIELDS2">CRITERIA2!$B$28</definedName>
    <definedName name="PERIODSETNAME1">CRITERIA1!$B$4</definedName>
    <definedName name="PERIODSETNAME2">CRITERIA2!$B$4</definedName>
    <definedName name="POSTERRORSTOSUSP1">CRITERIA1!$B$34</definedName>
    <definedName name="POSTERRORSTOSUSP2">CRITERIA2!$B$34</definedName>
    <definedName name="RESPONSIBILITYAPPLICATIONID1">CRITERIA1!$B$7</definedName>
    <definedName name="RESPONSIBILITYAPPLICATIONID2">CRITERIA2!$B$7</definedName>
    <definedName name="RESPONSIBILITYID1">CRITERIA1!$B$8</definedName>
    <definedName name="RESPONSIBILITYID2">CRITERIA2!$B$8</definedName>
    <definedName name="RESPONSIBILITYNAME1">CRITERIA1!$B$6</definedName>
    <definedName name="RESPONSIBILITYNAME2">CRITERIA2!$B$6</definedName>
    <definedName name="ROWSTOUPLOAD1">CRITERIA1!$B$20</definedName>
    <definedName name="ROWSTOUPLOAD2">CRITERIA2!$B$20</definedName>
    <definedName name="SETOFBOOKSID1">CRITERIA1!$B$1</definedName>
    <definedName name="SETOFBOOKSID2">CRITERIA2!$B$1</definedName>
    <definedName name="SETOFBOOKSNAME1">CRITERIA1!$B$2</definedName>
    <definedName name="SETOFBOOKSNAME2">CRITERIA2!$B$2</definedName>
    <definedName name="STARTJOURNALIMPORT1">CRITERIA1!$B$21</definedName>
    <definedName name="STARTJOURNALIMPORT2">CRITERIA2!$B$21</definedName>
    <definedName name="TEMPLATENUMBER1">CRITERIA1!$B$32</definedName>
    <definedName name="TEMPLATENUMBER2">CRITERIA2!$B$32</definedName>
    <definedName name="TEMPLATESTYLE1">CRITERIA1!$B$31</definedName>
    <definedName name="TEMPLATESTYLE2">CRITERIA2!$B$31</definedName>
    <definedName name="TEMPLATETYPE1">CRITERIA1!$B$30</definedName>
    <definedName name="TEMPLATETYPE2">CRITERIA2!$B$30</definedName>
  </definedNames>
  <calcPr calcId="125725"/>
</workbook>
</file>

<file path=xl/calcChain.xml><?xml version="1.0" encoding="utf-8"?>
<calcChain xmlns="http://schemas.openxmlformats.org/spreadsheetml/2006/main">
  <c r="H710" i="1"/>
  <c r="H635"/>
  <c r="I635"/>
  <c r="H211"/>
  <c r="H152"/>
  <c r="I152"/>
  <c r="H464"/>
  <c r="I466"/>
  <c r="F604"/>
  <c r="F537"/>
  <c r="F403"/>
  <c r="I403"/>
  <c r="H40"/>
  <c r="I441"/>
  <c r="H237"/>
  <c r="H236"/>
  <c r="F181"/>
  <c r="F179"/>
  <c r="I287"/>
  <c r="I138"/>
  <c r="I143"/>
  <c r="I188"/>
  <c r="I238"/>
  <c r="I240"/>
  <c r="I280"/>
  <c r="I282"/>
  <c r="F237"/>
  <c r="F236"/>
  <c r="I525"/>
  <c r="I483"/>
  <c r="I289"/>
  <c r="I622"/>
  <c r="I589"/>
  <c r="I587"/>
  <c r="I69"/>
  <c r="H604"/>
  <c r="H552"/>
  <c r="I552"/>
  <c r="I550"/>
  <c r="I527"/>
  <c r="I502"/>
  <c r="I501"/>
  <c r="I500"/>
  <c r="I481"/>
  <c r="I147"/>
  <c r="F434"/>
  <c r="F386"/>
  <c r="I386"/>
  <c r="F363"/>
  <c r="F630"/>
  <c r="F631"/>
  <c r="F558"/>
  <c r="F548"/>
  <c r="F547"/>
  <c r="F552"/>
  <c r="H434"/>
  <c r="I434"/>
  <c r="F285"/>
  <c r="F284"/>
  <c r="F281"/>
  <c r="F279"/>
  <c r="I279"/>
  <c r="F68"/>
  <c r="F40"/>
  <c r="H285"/>
  <c r="H284"/>
  <c r="H272"/>
  <c r="H271"/>
  <c r="H279"/>
  <c r="H68"/>
  <c r="H67"/>
  <c r="I67"/>
  <c r="H53"/>
  <c r="F571"/>
  <c r="H571"/>
  <c r="H381"/>
  <c r="F381"/>
  <c r="I381"/>
  <c r="H268"/>
  <c r="H265"/>
  <c r="H526"/>
  <c r="F521"/>
  <c r="I521"/>
  <c r="H521"/>
  <c r="I559"/>
  <c r="I568"/>
  <c r="H567"/>
  <c r="F567"/>
  <c r="I609"/>
  <c r="I608"/>
  <c r="I607"/>
  <c r="I606"/>
  <c r="I605"/>
  <c r="F503"/>
  <c r="H503"/>
  <c r="F396"/>
  <c r="I401"/>
  <c r="H396"/>
  <c r="I400"/>
  <c r="H556"/>
  <c r="H558"/>
  <c r="I556"/>
  <c r="H181"/>
  <c r="I187"/>
  <c r="I632"/>
  <c r="I528"/>
  <c r="I404"/>
  <c r="I392"/>
  <c r="H328"/>
  <c r="I283"/>
  <c r="I269"/>
  <c r="I275"/>
  <c r="I73"/>
  <c r="I72"/>
  <c r="I70"/>
  <c r="I66"/>
  <c r="I55"/>
  <c r="I54"/>
  <c r="I286"/>
  <c r="H281"/>
  <c r="I288"/>
  <c r="I218"/>
  <c r="I220"/>
  <c r="F219"/>
  <c r="F211"/>
  <c r="H219"/>
  <c r="I219"/>
  <c r="H217"/>
  <c r="F217"/>
  <c r="I49"/>
  <c r="H48"/>
  <c r="H45"/>
  <c r="I45"/>
  <c r="H71"/>
  <c r="H631"/>
  <c r="H630"/>
  <c r="I630"/>
  <c r="H424"/>
  <c r="H403"/>
  <c r="H386"/>
  <c r="I535"/>
  <c r="I554"/>
  <c r="H548"/>
  <c r="H547"/>
  <c r="I547"/>
  <c r="H534"/>
  <c r="F498"/>
  <c r="I498"/>
  <c r="F490"/>
  <c r="H498"/>
  <c r="H490"/>
  <c r="I490"/>
  <c r="F474"/>
  <c r="H474"/>
  <c r="H463"/>
  <c r="I463"/>
  <c r="F464"/>
  <c r="I464"/>
  <c r="I496"/>
  <c r="I495"/>
  <c r="I494"/>
  <c r="I493"/>
  <c r="I492"/>
  <c r="I491"/>
  <c r="H65"/>
  <c r="H56"/>
  <c r="F526"/>
  <c r="I488"/>
  <c r="I185"/>
  <c r="F53"/>
  <c r="F71"/>
  <c r="F67"/>
  <c r="F65"/>
  <c r="F46"/>
  <c r="I46"/>
  <c r="I602"/>
  <c r="I583"/>
  <c r="I504"/>
  <c r="I482"/>
  <c r="I397"/>
  <c r="F539"/>
  <c r="H189"/>
  <c r="H179"/>
  <c r="I189"/>
  <c r="H25"/>
  <c r="F99"/>
  <c r="I409"/>
  <c r="F276"/>
  <c r="F189"/>
  <c r="F137"/>
  <c r="I222"/>
  <c r="I195"/>
  <c r="I194"/>
  <c r="H539"/>
  <c r="I539"/>
  <c r="F635"/>
  <c r="H137"/>
  <c r="I137"/>
  <c r="H99"/>
  <c r="I99"/>
  <c r="H693"/>
  <c r="H697"/>
  <c r="F693"/>
  <c r="F697"/>
  <c r="I513"/>
  <c r="H182"/>
  <c r="I182"/>
  <c r="I636"/>
  <c r="I628"/>
  <c r="I627"/>
  <c r="I626"/>
  <c r="I625"/>
  <c r="I624"/>
  <c r="I623"/>
  <c r="I621"/>
  <c r="I620"/>
  <c r="I600"/>
  <c r="I599"/>
  <c r="I598"/>
  <c r="I597"/>
  <c r="I596"/>
  <c r="I595"/>
  <c r="I594"/>
  <c r="I593"/>
  <c r="I592"/>
  <c r="I591"/>
  <c r="I585"/>
  <c r="I579"/>
  <c r="I577"/>
  <c r="I575"/>
  <c r="I574"/>
  <c r="I573"/>
  <c r="I572"/>
  <c r="I560"/>
  <c r="I557"/>
  <c r="I542"/>
  <c r="I541"/>
  <c r="I540"/>
  <c r="I538"/>
  <c r="I529"/>
  <c r="I524"/>
  <c r="I523"/>
  <c r="I520"/>
  <c r="I519"/>
  <c r="I518"/>
  <c r="I517"/>
  <c r="I516"/>
  <c r="I515"/>
  <c r="I514"/>
  <c r="I512"/>
  <c r="I510"/>
  <c r="I509"/>
  <c r="I508"/>
  <c r="I506"/>
  <c r="I505"/>
  <c r="I497"/>
  <c r="I487"/>
  <c r="I486"/>
  <c r="I485"/>
  <c r="I484"/>
  <c r="I480"/>
  <c r="I479"/>
  <c r="I472"/>
  <c r="I471"/>
  <c r="I470"/>
  <c r="I469"/>
  <c r="I467"/>
  <c r="I465"/>
  <c r="I455"/>
  <c r="I454"/>
  <c r="I452"/>
  <c r="I451"/>
  <c r="I449"/>
  <c r="I448"/>
  <c r="I447"/>
  <c r="I446"/>
  <c r="I445"/>
  <c r="I444"/>
  <c r="I443"/>
  <c r="I440"/>
  <c r="I439"/>
  <c r="I438"/>
  <c r="I437"/>
  <c r="I436"/>
  <c r="I435"/>
  <c r="I432"/>
  <c r="I431"/>
  <c r="I430"/>
  <c r="I429"/>
  <c r="I428"/>
  <c r="I427"/>
  <c r="I426"/>
  <c r="I425"/>
  <c r="I423"/>
  <c r="I414"/>
  <c r="I413"/>
  <c r="I412"/>
  <c r="I411"/>
  <c r="I410"/>
  <c r="I408"/>
  <c r="I407"/>
  <c r="I406"/>
  <c r="I405"/>
  <c r="I402"/>
  <c r="I399"/>
  <c r="I398"/>
  <c r="I395"/>
  <c r="I394"/>
  <c r="I393"/>
  <c r="I390"/>
  <c r="I389"/>
  <c r="I388"/>
  <c r="I387"/>
  <c r="I385"/>
  <c r="I384"/>
  <c r="I383"/>
  <c r="I382"/>
  <c r="I380"/>
  <c r="I378"/>
  <c r="I377"/>
  <c r="I376"/>
  <c r="I375"/>
  <c r="I374"/>
  <c r="I368"/>
  <c r="I367"/>
  <c r="I366"/>
  <c r="I365"/>
  <c r="I364"/>
  <c r="I362"/>
  <c r="I361"/>
  <c r="I344"/>
  <c r="I343"/>
  <c r="I341"/>
  <c r="I330"/>
  <c r="I329"/>
  <c r="I327"/>
  <c r="I326"/>
  <c r="I325"/>
  <c r="I273"/>
  <c r="I248"/>
  <c r="I241"/>
  <c r="I239"/>
  <c r="I216"/>
  <c r="I214"/>
  <c r="I209"/>
  <c r="H208"/>
  <c r="I206"/>
  <c r="I202"/>
  <c r="I199"/>
  <c r="I197"/>
  <c r="I196"/>
  <c r="I193"/>
  <c r="I192"/>
  <c r="I190"/>
  <c r="I186"/>
  <c r="I183"/>
  <c r="I155"/>
  <c r="I154"/>
  <c r="I153"/>
  <c r="I140"/>
  <c r="H139"/>
  <c r="I139"/>
  <c r="I136"/>
  <c r="I135"/>
  <c r="I134"/>
  <c r="I133"/>
  <c r="I132"/>
  <c r="I131"/>
  <c r="I130"/>
  <c r="I128"/>
  <c r="I127"/>
  <c r="I126"/>
  <c r="I125"/>
  <c r="I123"/>
  <c r="I120"/>
  <c r="I119"/>
  <c r="I112"/>
  <c r="I111"/>
  <c r="I108"/>
  <c r="I107"/>
  <c r="I105"/>
  <c r="H104"/>
  <c r="I102"/>
  <c r="I101"/>
  <c r="I100"/>
  <c r="I98"/>
  <c r="I97"/>
  <c r="I96"/>
  <c r="I95"/>
  <c r="H94"/>
  <c r="I94"/>
  <c r="I93"/>
  <c r="I92"/>
  <c r="I91"/>
  <c r="I90"/>
  <c r="I89"/>
  <c r="I88"/>
  <c r="H266"/>
  <c r="H205"/>
  <c r="H200"/>
  <c r="H162"/>
  <c r="H164"/>
  <c r="H161"/>
  <c r="H146"/>
  <c r="I146"/>
  <c r="H142"/>
  <c r="I142"/>
  <c r="H129"/>
  <c r="I129"/>
  <c r="H124"/>
  <c r="I124"/>
  <c r="H122"/>
  <c r="I122"/>
  <c r="H110"/>
  <c r="I110"/>
  <c r="I43"/>
  <c r="I42"/>
  <c r="I41"/>
  <c r="I38"/>
  <c r="I37"/>
  <c r="I36"/>
  <c r="I35"/>
  <c r="I34"/>
  <c r="I33"/>
  <c r="I32"/>
  <c r="H522"/>
  <c r="H363"/>
  <c r="I363"/>
  <c r="H340"/>
  <c r="I340"/>
  <c r="H324"/>
  <c r="H323"/>
  <c r="H31"/>
  <c r="H30"/>
  <c r="I29"/>
  <c r="I26"/>
  <c r="I24"/>
  <c r="I23"/>
  <c r="I22"/>
  <c r="I21"/>
  <c r="I17"/>
  <c r="I16"/>
  <c r="I14"/>
  <c r="I13"/>
  <c r="H27"/>
  <c r="I27"/>
  <c r="H19"/>
  <c r="H9"/>
  <c r="H10"/>
  <c r="I10"/>
  <c r="F453"/>
  <c r="I453"/>
  <c r="F424"/>
  <c r="F522"/>
  <c r="F340"/>
  <c r="F339"/>
  <c r="F346"/>
  <c r="F324"/>
  <c r="F323"/>
  <c r="F331"/>
  <c r="F328"/>
  <c r="H360"/>
  <c r="H379"/>
  <c r="H450"/>
  <c r="I450"/>
  <c r="F360"/>
  <c r="I360"/>
  <c r="F379"/>
  <c r="I379"/>
  <c r="F450"/>
  <c r="F139"/>
  <c r="F182"/>
  <c r="F200"/>
  <c r="I200"/>
  <c r="F205"/>
  <c r="F208"/>
  <c r="I208"/>
  <c r="F250"/>
  <c r="F162"/>
  <c r="F161"/>
  <c r="F164"/>
  <c r="F87"/>
  <c r="F94"/>
  <c r="F104"/>
  <c r="I104"/>
  <c r="F110"/>
  <c r="F122"/>
  <c r="F124"/>
  <c r="F129"/>
  <c r="F142"/>
  <c r="F146"/>
  <c r="F145"/>
  <c r="F151"/>
  <c r="F150"/>
  <c r="F266"/>
  <c r="F265"/>
  <c r="F272"/>
  <c r="F271"/>
  <c r="H106"/>
  <c r="I106"/>
  <c r="F106"/>
  <c r="H87"/>
  <c r="F10"/>
  <c r="F19"/>
  <c r="F25"/>
  <c r="I25"/>
  <c r="F27"/>
  <c r="F31"/>
  <c r="F56"/>
  <c r="H537"/>
  <c r="I537"/>
  <c r="I522"/>
  <c r="F48"/>
  <c r="I48"/>
  <c r="I205"/>
  <c r="I534"/>
  <c r="I246"/>
  <c r="I71"/>
  <c r="I526"/>
  <c r="I217"/>
  <c r="I272"/>
  <c r="I567"/>
  <c r="I328"/>
  <c r="I396"/>
  <c r="I285"/>
  <c r="I558"/>
  <c r="I87"/>
  <c r="H145"/>
  <c r="I145"/>
  <c r="I268"/>
  <c r="I548"/>
  <c r="F264"/>
  <c r="F235"/>
  <c r="F178"/>
  <c r="I181"/>
  <c r="F121"/>
  <c r="F86"/>
  <c r="I68"/>
  <c r="F52"/>
  <c r="F45"/>
  <c r="F30"/>
  <c r="F9"/>
  <c r="F263"/>
  <c r="F254"/>
  <c r="F109"/>
  <c r="F44"/>
  <c r="F85"/>
  <c r="F84"/>
  <c r="F168"/>
  <c r="F50"/>
  <c r="F74"/>
  <c r="I65"/>
  <c r="I56"/>
  <c r="H86"/>
  <c r="I9"/>
  <c r="I19"/>
  <c r="I424"/>
  <c r="H359"/>
  <c r="F633"/>
  <c r="I604"/>
  <c r="F566"/>
  <c r="F463"/>
  <c r="F462"/>
  <c r="F433"/>
  <c r="F359"/>
  <c r="F358"/>
  <c r="I631"/>
  <c r="H633"/>
  <c r="H566"/>
  <c r="I571"/>
  <c r="H358"/>
  <c r="I324"/>
  <c r="I633"/>
  <c r="I566"/>
  <c r="F456"/>
  <c r="I359"/>
  <c r="I358"/>
  <c r="I281"/>
  <c r="H264"/>
  <c r="I271"/>
  <c r="F561"/>
  <c r="I264"/>
  <c r="F639"/>
  <c r="I40"/>
  <c r="I211"/>
  <c r="H178"/>
  <c r="I178"/>
  <c r="H151"/>
  <c r="H121"/>
  <c r="I121"/>
  <c r="I86"/>
  <c r="H150"/>
  <c r="I150"/>
  <c r="I151"/>
  <c r="H109"/>
  <c r="I109"/>
  <c r="H85"/>
  <c r="I85"/>
  <c r="H84"/>
  <c r="H168"/>
  <c r="I168"/>
  <c r="I84"/>
  <c r="I503"/>
  <c r="H462"/>
  <c r="I462"/>
  <c r="H433"/>
  <c r="I284"/>
  <c r="H278"/>
  <c r="H235"/>
  <c r="I235"/>
  <c r="I236"/>
  <c r="I237"/>
  <c r="H254"/>
  <c r="I254"/>
  <c r="I179"/>
  <c r="H52"/>
  <c r="I52"/>
  <c r="I31"/>
  <c r="H339"/>
  <c r="H346"/>
  <c r="I323"/>
  <c r="H331"/>
  <c r="I331"/>
  <c r="I346"/>
  <c r="I30"/>
  <c r="H44"/>
  <c r="H561"/>
  <c r="I561"/>
  <c r="H456"/>
  <c r="I456"/>
  <c r="I433"/>
  <c r="I278"/>
  <c r="H263"/>
  <c r="I263"/>
  <c r="H276"/>
  <c r="I276"/>
  <c r="I339"/>
  <c r="I44"/>
  <c r="H50"/>
  <c r="H639"/>
  <c r="I639"/>
  <c r="I50"/>
  <c r="H74"/>
</calcChain>
</file>

<file path=xl/sharedStrings.xml><?xml version="1.0" encoding="utf-8"?>
<sst xmlns="http://schemas.openxmlformats.org/spreadsheetml/2006/main" count="783" uniqueCount="555">
  <si>
    <t>Ekonomski</t>
  </si>
  <si>
    <t>kod</t>
  </si>
  <si>
    <t>OPIS</t>
  </si>
  <si>
    <t>A.BUDŽETSKI  PRIHODI (I+II+III+IV)</t>
  </si>
  <si>
    <t>I Poreski prihodi</t>
  </si>
  <si>
    <t>Prihodi od poreza na dohodak i dobit</t>
  </si>
  <si>
    <t xml:space="preserve">Porezi na lična primanja i prihod od </t>
  </si>
  <si>
    <t>samostalne djelatnosti</t>
  </si>
  <si>
    <t>Porez na imovinu</t>
  </si>
  <si>
    <t>(odgođene obaveze)</t>
  </si>
  <si>
    <t>Indirektni porezi doznačeni od UIO</t>
  </si>
  <si>
    <t>Ostali porezi</t>
  </si>
  <si>
    <t>Prihodi od finansijske i nefinansijske</t>
  </si>
  <si>
    <t>imovine i pozitivne kursne razlike</t>
  </si>
  <si>
    <t>Naknade,takse i prihodi od pružanje usluga</t>
  </si>
  <si>
    <t>Novčane kazne</t>
  </si>
  <si>
    <t>Ostali neporeski prihodi</t>
  </si>
  <si>
    <t>II Neporeski prihodi</t>
  </si>
  <si>
    <t>III Grantovi</t>
  </si>
  <si>
    <t>Grantovi</t>
  </si>
  <si>
    <t>Transferi između budžetskih jedinica</t>
  </si>
  <si>
    <t>različitih nivoa vlasti</t>
  </si>
  <si>
    <t>IVTransferi</t>
  </si>
  <si>
    <t>B.BUDŽETSKI RASHODI (I+II+III)</t>
  </si>
  <si>
    <t>I Tekući rashodi</t>
  </si>
  <si>
    <t>Rashodi za lična primanja</t>
  </si>
  <si>
    <t>Rashodi po osnovu korišćenja roba i usluga</t>
  </si>
  <si>
    <t>Rashodi finansiranja i drugi finansijski rash</t>
  </si>
  <si>
    <t>Subvencije</t>
  </si>
  <si>
    <t>Doznake pojedincima koje se isplaćuju</t>
  </si>
  <si>
    <t>iz budžeta Republike Srpske i  Opštine</t>
  </si>
  <si>
    <t>*******</t>
  </si>
  <si>
    <t>III Budžetska rezerva</t>
  </si>
  <si>
    <t>G.NETO IZDACI ZA NEFINANSIJSKU IMOVINU (I-II)</t>
  </si>
  <si>
    <t>I.Primeici za nefinansijsku imovinu</t>
  </si>
  <si>
    <t>II.Izdaci za nefinansijsku imovinu</t>
  </si>
  <si>
    <t>D.BUDŽETSKI SUFICIT/DEFICIT (V+G)</t>
  </si>
  <si>
    <t>I.Primici od  finansijske imovine</t>
  </si>
  <si>
    <t>II.Izdaci za finansijsku imovinu</t>
  </si>
  <si>
    <t>I.Primici od zaduživanja</t>
  </si>
  <si>
    <t>II.Izdaci za otplatu dugova</t>
  </si>
  <si>
    <t>Ž.NETO ZADUŽIVANJA (I+II)</t>
  </si>
  <si>
    <t>J.RAZLIKA U FINANSIRANJU (D+Đ)</t>
  </si>
  <si>
    <t>Str 1.</t>
  </si>
  <si>
    <t>opis</t>
  </si>
  <si>
    <t>BUDŽETSKI PRIHODI</t>
  </si>
  <si>
    <t>Poreski i neporeski prihodi (71+72)</t>
  </si>
  <si>
    <t>P o r e s k i  p r i h o d i</t>
  </si>
  <si>
    <t>Porez na lična primanja i prihodi od</t>
  </si>
  <si>
    <t>Porez na prihode od samostalne djelatnosti</t>
  </si>
  <si>
    <t>Porez na prihode od samostalne djelatnosti u paušlu</t>
  </si>
  <si>
    <t>Porez na lična primanja</t>
  </si>
  <si>
    <t>Porez na lična primanja lica koja samostalno obavljaju</t>
  </si>
  <si>
    <t>privrednu i profesionalnu djelatnost</t>
  </si>
  <si>
    <t>Porez na nepokretnost</t>
  </si>
  <si>
    <t>Porez na nasleđe i poklon</t>
  </si>
  <si>
    <t>Porez za prenos nepokretnosti prava</t>
  </si>
  <si>
    <t>(odgođena plaćanja)</t>
  </si>
  <si>
    <t>Porez na promet proizvoda(odgođena plaćanja)</t>
  </si>
  <si>
    <t>Porez na promet usluga(odgođeno plaćanje)</t>
  </si>
  <si>
    <t>Porezi na dobitak od igara na sreću</t>
  </si>
  <si>
    <t>N e p o r e s k i  p r i h o d i</t>
  </si>
  <si>
    <t>Prihodi od finansijske i nefinasijske imovine</t>
  </si>
  <si>
    <t>i pozitivnih kursnih razlika</t>
  </si>
  <si>
    <t>Prihodi od davanje u zakup objekata opštine</t>
  </si>
  <si>
    <t>bankovnom računu</t>
  </si>
  <si>
    <t>Naknade,takse i prihodi od pružanja javnih usluga</t>
  </si>
  <si>
    <t>Administrativne naknade i takse</t>
  </si>
  <si>
    <t>Opštinske administrativne takse</t>
  </si>
  <si>
    <t>Komunalne naknade i takse</t>
  </si>
  <si>
    <t>Komunalne takse na firmu</t>
  </si>
  <si>
    <t>Komunalne takse za korišćenje prostora na javnim</t>
  </si>
  <si>
    <t>površinama ili ispred poslovnog prostora u pos. svrhe</t>
  </si>
  <si>
    <t>Komunalne takse za korišćenje prostora za parkiranje</t>
  </si>
  <si>
    <t>Naknada po raznim osnovama</t>
  </si>
  <si>
    <t>Naknada za korišćenje mineralnih sirovina</t>
  </si>
  <si>
    <t>Naknada za promjenu namjene poljoprivrednog zemljišta</t>
  </si>
  <si>
    <t>Naknada za korišćenje šuma i šumskog zemljišta</t>
  </si>
  <si>
    <t>sredstva za razvoj nerazvijenih dijelova opštine ostvarena</t>
  </si>
  <si>
    <t>prodajom šumski asortimana</t>
  </si>
  <si>
    <t>Naknade za vode</t>
  </si>
  <si>
    <t>Sredst. za finansiran. posebnih mjera zaštite od požara</t>
  </si>
  <si>
    <t>Novčane kazne izrečene u prekršajnom postupku</t>
  </si>
  <si>
    <t>Ostali opštinski neporeski prihodi</t>
  </si>
  <si>
    <t>Grantovi u zemlji</t>
  </si>
  <si>
    <t>Transferi jedinicama lokalne samouprave</t>
  </si>
  <si>
    <t>Transferi između budžets. jedinica različi. nivoa vlasti</t>
  </si>
  <si>
    <t>BUDŽETSKI RASHODI</t>
  </si>
  <si>
    <t>Tekući rashodi</t>
  </si>
  <si>
    <t>Rashodi po osnovu zakupa</t>
  </si>
  <si>
    <t>Rashodi po osnovu utroška energije</t>
  </si>
  <si>
    <t>komunalnih,komunikacionih i transportnih usluga</t>
  </si>
  <si>
    <t>Rashodi za režijski materijal</t>
  </si>
  <si>
    <t>Rashodi za tekuće održavanje</t>
  </si>
  <si>
    <t>Rashodi po osnovu putovanja i smještaja</t>
  </si>
  <si>
    <t>Rashodi za stručne usluge</t>
  </si>
  <si>
    <t>i zaštite životne sredine</t>
  </si>
  <si>
    <t>Ostali nepomenuti rashodi</t>
  </si>
  <si>
    <t>Rashodi za bruto plate</t>
  </si>
  <si>
    <t>Rashodi za bruto naknade troškova i ostalih</t>
  </si>
  <si>
    <t>Rashodi po osnovo korišćenja roba i usluga</t>
  </si>
  <si>
    <t>Rashodi za usluge održavanja javnih površina</t>
  </si>
  <si>
    <t>Rashodi finansiranja i drugi finansijski</t>
  </si>
  <si>
    <t>rashodi</t>
  </si>
  <si>
    <t>Rashodi po osnovu zatezni kamata</t>
  </si>
  <si>
    <t>Doznake pojedincima koje se isplaćuju iz</t>
  </si>
  <si>
    <t>budžeta Republike i Opštine</t>
  </si>
  <si>
    <t>Doznake građanima koje se isplaćuju iz budžeta</t>
  </si>
  <si>
    <t>Republike i Opštine</t>
  </si>
  <si>
    <t>Doznake pružaocima usluga socijalne</t>
  </si>
  <si>
    <t>zaštite kje se oisplaćuju iz budžeta Opštine</t>
  </si>
  <si>
    <t>******</t>
  </si>
  <si>
    <t>BUDZETSKA REZERVA</t>
  </si>
  <si>
    <t>IZDACI ZA NEFINANSIJSKU IMOVINU</t>
  </si>
  <si>
    <t>Izdaci za nefinansijsku imovinu</t>
  </si>
  <si>
    <t>Izdaci za izgradnju i pribavljanje zgrada i objekata</t>
  </si>
  <si>
    <t>i adaptaciju zgrada i objekata</t>
  </si>
  <si>
    <t>Izdaci za nabavku postrojenja i opreme</t>
  </si>
  <si>
    <t>Izdaci za investiciono odrzavanje,rekonstrukciju</t>
  </si>
  <si>
    <t>Izdaci za dragocijenosti</t>
  </si>
  <si>
    <t>Izdaci za zalihe materijala,robe i sitnog inventara</t>
  </si>
  <si>
    <t>ambalaže i sl.</t>
  </si>
  <si>
    <t>UKUPNI BUDŽETSKI RASHODI I IZDACI</t>
  </si>
  <si>
    <t>ZA NEFINANSIJSKU IMOVINU:</t>
  </si>
  <si>
    <t>PRIMICI ZA NEFINANSIJSKU IMOVINU</t>
  </si>
  <si>
    <t>Primici za nefinansijsku imovinu</t>
  </si>
  <si>
    <t>Primici za neproizvedenu imovinu</t>
  </si>
  <si>
    <t>Primici za ostalo građevinsko zemljište</t>
  </si>
  <si>
    <t xml:space="preserve">UKUPNI BUDŽETSKI PRIHODI I PRIMICI </t>
  </si>
  <si>
    <t>ZA NEFINANSIJSKU IMOVINU</t>
  </si>
  <si>
    <t>FINANSIRANJA</t>
  </si>
  <si>
    <t>NETO ZADUŽIVANJA</t>
  </si>
  <si>
    <t>Primici od zaduživanja</t>
  </si>
  <si>
    <t>Primici od zajmova uzeti od banaka</t>
  </si>
  <si>
    <t>Izdaci za otplatu dugova</t>
  </si>
  <si>
    <t>KLASIFIKACIJA</t>
  </si>
  <si>
    <t>Primici po osnovu poreza na dodatu vrijednost</t>
  </si>
  <si>
    <t>Primici po osnovu izlaznog poreza na dodatu vrijednost</t>
  </si>
  <si>
    <t>indx</t>
  </si>
  <si>
    <t>Izdaci po osnovu poreza na dodatu vrijednost</t>
  </si>
  <si>
    <t>Izdaci po osnovu poreza na dodatu vrijednost koja plac</t>
  </si>
  <si>
    <t xml:space="preserve">Ekonomski </t>
  </si>
  <si>
    <t>Opis</t>
  </si>
  <si>
    <t>str 6.</t>
  </si>
  <si>
    <t>Fun.</t>
  </si>
  <si>
    <t>kla</t>
  </si>
  <si>
    <t>Ekonom.</t>
  </si>
  <si>
    <t>POTROŠAČKE JEDINICE-OPŠTINE OSMACI</t>
  </si>
  <si>
    <t>Naziv potrošačke jedinice:Skupština opštine</t>
  </si>
  <si>
    <t>Broj potrošačke jedinice-00450110</t>
  </si>
  <si>
    <t>Rashodi po osnovu korišćenja roba i uslu.</t>
  </si>
  <si>
    <t xml:space="preserve">Rashodi  za bruto naknade članovima komisija </t>
  </si>
  <si>
    <t>Rashodi za bruto naknnade skupštinskih odb.</t>
  </si>
  <si>
    <t>Tekući grantovi političkim partijama</t>
  </si>
  <si>
    <t>UKUPNO SKUPŠTINA OPŠTINE.</t>
  </si>
  <si>
    <t>Naziv potrošačke jedinice:Načelnik opštine</t>
  </si>
  <si>
    <t>Broj potrošačke jedinice:00450120</t>
  </si>
  <si>
    <t>Rashodi po osnovu korišćenja roba i uslg.</t>
  </si>
  <si>
    <t>Rashodi po osnovu reprezentacija</t>
  </si>
  <si>
    <t>Rashodi po osnovu organizacije,prijema</t>
  </si>
  <si>
    <t xml:space="preserve">Rashodi po osnovu članarine-Savez opština </t>
  </si>
  <si>
    <t>UKUPNO NAČELNIK OPŠTINE</t>
  </si>
  <si>
    <t>Naziv potrošačke jedinice-Odeljenje za opštu upravu,prostorno uređenje i komunalne poslove</t>
  </si>
  <si>
    <t>Broj potrošačke jedinice-00450130</t>
  </si>
  <si>
    <t>Rashodi za zakup ostalih građevinskih objekat.</t>
  </si>
  <si>
    <t>Rashodi po osnovu utroška električne energije</t>
  </si>
  <si>
    <t>Rashodi po osnovu utroška uglja</t>
  </si>
  <si>
    <t>Rashodi po osnovu utroška drva</t>
  </si>
  <si>
    <t>Rashodi utrošak vode</t>
  </si>
  <si>
    <t>Rashodi za usluge odvoza smeća.</t>
  </si>
  <si>
    <t>Rashodi za usluge deratizacije</t>
  </si>
  <si>
    <t>Rashodi za korišćenje fiksnog telefona</t>
  </si>
  <si>
    <t>Rashodi za usluge korišćenja mobilnog telef.</t>
  </si>
  <si>
    <t>Rashodi za usluge korišćenja interneta</t>
  </si>
  <si>
    <t>Rashodi za kompjuterski materijal</t>
  </si>
  <si>
    <t>Rashodi za poštanske usluge</t>
  </si>
  <si>
    <t>Rashodi za obrazce i papir</t>
  </si>
  <si>
    <t>Rashodi za registratoe,fascikle i omote</t>
  </si>
  <si>
    <t>Rashodi za hemijski materijal za održavanje</t>
  </si>
  <si>
    <t>Rashodi za službene glasnike</t>
  </si>
  <si>
    <t>održavanje zgrada</t>
  </si>
  <si>
    <t>drumskom saobraćaju</t>
  </si>
  <si>
    <t>Rashodi za tekuće održavanje objekata u</t>
  </si>
  <si>
    <t>Rashodi za usluge i materijal za</t>
  </si>
  <si>
    <t>Rashodi za tekuće održavanje prevoznih</t>
  </si>
  <si>
    <t>sredstava</t>
  </si>
  <si>
    <t>Rashodi za tekuće održavanje kance. opreme</t>
  </si>
  <si>
    <t>Rashodi po osnovu utroška energije,</t>
  </si>
  <si>
    <t>komunalnih,komunikacionih usluga</t>
  </si>
  <si>
    <t>Rashodi po osnovu utroška nafte i naftini</t>
  </si>
  <si>
    <t>vrijednosti</t>
  </si>
  <si>
    <t>Rashodi za usluge objavkjivanja tendera</t>
  </si>
  <si>
    <t>oglasa i informativnih usluga</t>
  </si>
  <si>
    <t>Rashodi za advokatske usluge</t>
  </si>
  <si>
    <t>Rashodi za uslige notara i agencija</t>
  </si>
  <si>
    <t>Rashodi za geodetsko katastarske  usluge</t>
  </si>
  <si>
    <t>Rashodi za usluge zimske službe</t>
  </si>
  <si>
    <t>Rashodi za usluge čišćenja javnih površina</t>
  </si>
  <si>
    <t>Rashodi po osnovu utroška električne rasvjete</t>
  </si>
  <si>
    <t>na javnim površinama</t>
  </si>
  <si>
    <t>i zaštite od štetni djelovanja voda iz sredstava</t>
  </si>
  <si>
    <t>po zakonu o vodama</t>
  </si>
  <si>
    <t>Izdaci za proizvedenu satalnu imovinu</t>
  </si>
  <si>
    <t>Izdaci za izgradnju i pribavljanje puteva</t>
  </si>
  <si>
    <t>Izdaci za pribavljanje mostova</t>
  </si>
  <si>
    <t>Izdaci za investiciono održavanje,rekonstruk.</t>
  </si>
  <si>
    <t>i adaptaciju objekata</t>
  </si>
  <si>
    <t>i adaptaciju saobraćajni objekata</t>
  </si>
  <si>
    <t>Namjenska sredstva po zakonu o šumama</t>
  </si>
  <si>
    <t>za investic.održavanje i rekonstru lokalnih</t>
  </si>
  <si>
    <t>nekategorisani puteva</t>
  </si>
  <si>
    <t>Izdaci za zalihe materijala.robe i sitnog</t>
  </si>
  <si>
    <t>inventara,ambalaže i sl.</t>
  </si>
  <si>
    <t>ambalaže i sl</t>
  </si>
  <si>
    <t>Izdaciza zalihe materijala,robe i sitnog inventa,</t>
  </si>
  <si>
    <t xml:space="preserve">UKUPNO  ODELJENJE ZA OPŠTU UPRAVU , </t>
  </si>
  <si>
    <t>PROSTORNO,UREĐENJE I KOMUNALNE POSLOVE</t>
  </si>
  <si>
    <t>Naziv potrošačke jedinice- Odeljenje  za privredu, finansije i društvemne djelatnosti</t>
  </si>
  <si>
    <t>Broj potrošačke jedinice:00450140</t>
  </si>
  <si>
    <t>Rashodi za naknade za topli obrok</t>
  </si>
  <si>
    <t>Rashodi za regres za godišnji odmor</t>
  </si>
  <si>
    <t>Rashodi za porez na naknade</t>
  </si>
  <si>
    <t>Rashodi za doprinose za penzijsko i</t>
  </si>
  <si>
    <t>invalidsko osiguranje</t>
  </si>
  <si>
    <t>Rashodi za doprinos za osiguranje od nezapo</t>
  </si>
  <si>
    <t>Rashodi za doprinose dječije zaštite</t>
  </si>
  <si>
    <t xml:space="preserve">Rashodi za naknade za prevoz na posao </t>
  </si>
  <si>
    <t>rashodi za doprinose za penzijsko osigu</t>
  </si>
  <si>
    <t>Rashodi za doprinose za zdravstv. osiguranje</t>
  </si>
  <si>
    <t>Rashodi za doprinose za nezaposlene</t>
  </si>
  <si>
    <t>Rashodi  za usluge održavanja računarski</t>
  </si>
  <si>
    <t>Rashodi za troškove održavanja licenci</t>
  </si>
  <si>
    <t>Rashodi  za bruto naknade po ugovoru o djelu</t>
  </si>
  <si>
    <t>povremene poslove</t>
  </si>
  <si>
    <t xml:space="preserve">Rashodi za bruto naknade za privremene i </t>
  </si>
  <si>
    <t>Rashodi  za bruto naknade volonterima</t>
  </si>
  <si>
    <t>Rashodi po osnovu poreza na teret poslodavca</t>
  </si>
  <si>
    <t>rehabilitaciju invalida</t>
  </si>
  <si>
    <t>Rashodi po osnovu doprinosa za profesionalnu</t>
  </si>
  <si>
    <t>vozila</t>
  </si>
  <si>
    <t>Rashodi  za takse i naknade za registraciju</t>
  </si>
  <si>
    <t>Rashodi po osnovu ostalih doprinosa,javni taksi</t>
  </si>
  <si>
    <t>i naknada</t>
  </si>
  <si>
    <t>troškovi</t>
  </si>
  <si>
    <t>Rashodi po osnovu kamata na obveznice</t>
  </si>
  <si>
    <t>u zemlji</t>
  </si>
  <si>
    <t xml:space="preserve">Izdaci za otplatu glavnice po hartijama od </t>
  </si>
  <si>
    <t>Naziv potrošačke jedinice-Ostala budžetska potrošnja</t>
  </si>
  <si>
    <t>Broj potrošačke jedinice:00450190</t>
  </si>
  <si>
    <t>UKUPNO  ODELJENJE ZA PRIVREDU FINANSIJE</t>
  </si>
  <si>
    <t>I DRUŠTVENE DJELATNOSTI</t>
  </si>
  <si>
    <t>Podsticaj sredstava za razvoj poljoprivrede</t>
  </si>
  <si>
    <t>Tekući grantovi humanitarnim organizacijama</t>
  </si>
  <si>
    <t>udruženjima-Crveni Krst Osmaci</t>
  </si>
  <si>
    <t>Tekući grantovi sportskim i omladinskim</t>
  </si>
  <si>
    <t>organizacijama i udriženjima</t>
  </si>
  <si>
    <t>Tekući grantovi etničkim i vjerskim organiza</t>
  </si>
  <si>
    <t>cijama i udruženjima</t>
  </si>
  <si>
    <t>Tekući grantovi organizacijama i udruženjima</t>
  </si>
  <si>
    <t>u oblasti biračko invalidske zaštite</t>
  </si>
  <si>
    <t>u oblasti zdravstvene zaštite</t>
  </si>
  <si>
    <t>Tekući grantovi u obrazovanju-Osnovna škola</t>
  </si>
  <si>
    <t>"Aleksa Šantić"Osmaci</t>
  </si>
  <si>
    <t>Tekući grantovi  u nauci i kulturi</t>
  </si>
  <si>
    <t>Ostali tekući grantovi neprofitnim subjektima</t>
  </si>
  <si>
    <t>Rad-Spreča)</t>
  </si>
  <si>
    <t>Tekuć grantovi javnim subjektima (JKP</t>
  </si>
  <si>
    <t>Tekući grantovi nefinansijskim</t>
  </si>
  <si>
    <t>subjektima (poljoprivreda)</t>
  </si>
  <si>
    <t>vatrogasno društvo  Osmaci)</t>
  </si>
  <si>
    <t>Tekući grantovi nefinansijskim (Dobrovoljno</t>
  </si>
  <si>
    <t>UKUPNA OSTALA BUDŽETSKA POTROŠNJA</t>
  </si>
  <si>
    <t>socijalne zaštite</t>
  </si>
  <si>
    <t xml:space="preserve">Stalna novčana pomoć koja se isplaćuje </t>
  </si>
  <si>
    <t>šticenicima ustanova socijalne zaštite</t>
  </si>
  <si>
    <t>Dodatak za pomoć i njegu drugo lica koji</t>
  </si>
  <si>
    <t xml:space="preserve"> se  isplaćuje štićenicima ustanovama </t>
  </si>
  <si>
    <t>Jednokratna novčana pomoć koja se</t>
  </si>
  <si>
    <t>isplaćuje štićenicima ustanova socijalne zaš</t>
  </si>
  <si>
    <t>Namjenska izdvajanja za zdravstveno</t>
  </si>
  <si>
    <t xml:space="preserve">Doznake ustanovama  socijalne zaštite </t>
  </si>
  <si>
    <t>za smještaj štićenika</t>
  </si>
  <si>
    <t>Doznake na ime  socijalne zaštite</t>
  </si>
  <si>
    <t xml:space="preserve"> koje se isplaćuje iz budžeta opštine</t>
  </si>
  <si>
    <t>Funkcija</t>
  </si>
  <si>
    <t>Budzet</t>
  </si>
  <si>
    <t>Ekonom</t>
  </si>
  <si>
    <t>Budžet</t>
  </si>
  <si>
    <t>Rashodi za doprinose za dječiju zaštitu</t>
  </si>
  <si>
    <t>Rashodi po osnovu kotizacija za seminare</t>
  </si>
  <si>
    <t>Izdaci po osnovu poreza na dodatu vrije</t>
  </si>
  <si>
    <t>Izdaci po osnovu razlike izlaznog i ulaz PDV</t>
  </si>
  <si>
    <t>*****</t>
  </si>
  <si>
    <t>Budžetska rezerva</t>
  </si>
  <si>
    <t>UKUPNA BUDŽETSKA REZERVA</t>
  </si>
  <si>
    <t>UKUPNA BUDŽETSKA POTROŠNJA</t>
  </si>
  <si>
    <t>Rashodi po osnovu reprezentacije</t>
  </si>
  <si>
    <t>Rashodi za usluge zaštite životne sredine</t>
  </si>
  <si>
    <t>Rashodi za doprinose za zdravstveno osiguranj</t>
  </si>
  <si>
    <t>FUNKCIONALNA KLASIFIKACIJA BUDŽETSKI RASHODA I NETO</t>
  </si>
  <si>
    <t>Funkcio</t>
  </si>
  <si>
    <t>klasifika</t>
  </si>
  <si>
    <t>,</t>
  </si>
  <si>
    <t>OPŠTE JAVNE USLUGE</t>
  </si>
  <si>
    <t>ODBRANA</t>
  </si>
  <si>
    <t>JAVNI RED I SIGURNOST</t>
  </si>
  <si>
    <t>EKONOMSKI POSLOVI</t>
  </si>
  <si>
    <t>ZAŠTITA ŽIVOTNE SREDINE</t>
  </si>
  <si>
    <t>STAMBENI I ZAJEDNIČKI POSLOVI</t>
  </si>
  <si>
    <t>ZDRAVSTVO</t>
  </si>
  <si>
    <t>REKREACIJA,KULTURA I RELIGIJA</t>
  </si>
  <si>
    <t>OBRAZOVANJE</t>
  </si>
  <si>
    <t>SOCIJALNA ZAŠTITA</t>
  </si>
  <si>
    <t>UKUPNA FUNKCIONALNA KLASIFIKACIJA</t>
  </si>
  <si>
    <t>UKUPNI RASHODI</t>
  </si>
  <si>
    <t>IZDACI ZA OTPLATU GLAVNICE PO OBVEZ</t>
  </si>
  <si>
    <t>Izdaci za proizvedenu stalnu imovinu</t>
  </si>
  <si>
    <t>Izdaci za investiciono održavanje,rekonstrukcij</t>
  </si>
  <si>
    <t xml:space="preserve">Izdaci za izgradnju  igrališta </t>
  </si>
  <si>
    <t>Kapitalni grantovi organizacijama i udruženjima</t>
  </si>
  <si>
    <t>u oblasti ekonomske i privredne saradnje</t>
  </si>
  <si>
    <t>SET OF BOOKS ID</t>
  </si>
  <si>
    <t>FF SEGMENT 1</t>
  </si>
  <si>
    <t>Fond</t>
  </si>
  <si>
    <t>FF APP COL NAME 1</t>
  </si>
  <si>
    <t>SEGMENT1</t>
  </si>
  <si>
    <t>SET OF BOOKS NAME</t>
  </si>
  <si>
    <t>045 - Opština Osmaci 2011</t>
  </si>
  <si>
    <t>FF SEGMENT 2</t>
  </si>
  <si>
    <t>Organizacija</t>
  </si>
  <si>
    <t>FF APP COL NAME 2</t>
  </si>
  <si>
    <t>SEGMENT2</t>
  </si>
  <si>
    <t>CHART OF ACCOUNTS ID</t>
  </si>
  <si>
    <t>FF SEGMENT 3</t>
  </si>
  <si>
    <t>Konto</t>
  </si>
  <si>
    <t>FF APP COL NAME 3</t>
  </si>
  <si>
    <t>SEGMENT3</t>
  </si>
  <si>
    <t>PERIOD SET NAME</t>
  </si>
  <si>
    <t>RS KALENDAR</t>
  </si>
  <si>
    <t>FF SEGMENT 4</t>
  </si>
  <si>
    <t>Subanalitika</t>
  </si>
  <si>
    <t>FF APP COL NAME 4</t>
  </si>
  <si>
    <t>SEGMENT4</t>
  </si>
  <si>
    <t>ACCOUNTED PERIOD TYPE</t>
  </si>
  <si>
    <t>FF SEGMENT 5</t>
  </si>
  <si>
    <t>FF APP COL NAME 5</t>
  </si>
  <si>
    <t>SEGMENT5</t>
  </si>
  <si>
    <t>RESPONSIBILITY NAME</t>
  </si>
  <si>
    <t>2011 045 GL Budžet</t>
  </si>
  <si>
    <t>FF SEGMENT 6</t>
  </si>
  <si>
    <t>Projekat</t>
  </si>
  <si>
    <t>FF APP COL NAME 6</t>
  </si>
  <si>
    <t>SEGMENT6</t>
  </si>
  <si>
    <t>RESP APPLICATION ID</t>
  </si>
  <si>
    <t>RESPONSIBILITY ID</t>
  </si>
  <si>
    <t>DATABASE USERNAME</t>
  </si>
  <si>
    <t>APPS</t>
  </si>
  <si>
    <t>CONNECT STRING</t>
  </si>
  <si>
    <t>TRAIN</t>
  </si>
  <si>
    <t>DB NAME</t>
  </si>
  <si>
    <t>OPSTINA_PRODUKCIJA</t>
  </si>
  <si>
    <t>FNDNAM</t>
  </si>
  <si>
    <t>apps</t>
  </si>
  <si>
    <t>GWYUID</t>
  </si>
  <si>
    <t>applsyspub/pub</t>
  </si>
  <si>
    <t>APPLICATIONS USERNAME</t>
  </si>
  <si>
    <t>SMIHAJLOVIC1</t>
  </si>
  <si>
    <t>APPLICATIONS USERNAME ID</t>
  </si>
  <si>
    <t>FF SEG SEPARATOR</t>
  </si>
  <si>
    <t>-</t>
  </si>
  <si>
    <t>NO OF FF SEGMENTS</t>
  </si>
  <si>
    <t>DELETE LOGIC TYPE</t>
  </si>
  <si>
    <t>P</t>
  </si>
  <si>
    <t>ROWS TO UPLOAD</t>
  </si>
  <si>
    <t>Y</t>
  </si>
  <si>
    <t>START JOURNAL IMPORT</t>
  </si>
  <si>
    <t>NE</t>
  </si>
  <si>
    <t>CRITERIA COLUMN</t>
  </si>
  <si>
    <t>LABEL TEXT ROW</t>
  </si>
  <si>
    <t>LABEL TEXT COLUMN</t>
  </si>
  <si>
    <t>FIELD NAME ROW</t>
  </si>
  <si>
    <t>FIELD NAME COLUMN</t>
  </si>
  <si>
    <t>FIRST DATA ROW</t>
  </si>
  <si>
    <t>NUMBER OF HEADER FIELDS</t>
  </si>
  <si>
    <t>NUMBER OF DETAIL FIELDS</t>
  </si>
  <si>
    <t>TEMPLATE TYPE</t>
  </si>
  <si>
    <t>TEMPLATE STYLE</t>
  </si>
  <si>
    <t>TEMPLATE NUMBER</t>
  </si>
  <si>
    <t>FUNCTIONAL CURRENCY</t>
  </si>
  <si>
    <t>KM</t>
  </si>
  <si>
    <t>POST ERRORS TO SUSPENSE</t>
  </si>
  <si>
    <t>N</t>
  </si>
  <si>
    <t>CREATE SUMMARY JOURNALS</t>
  </si>
  <si>
    <t>IMPORT DFF</t>
  </si>
  <si>
    <t>BUDGET ORG NAME</t>
  </si>
  <si>
    <t>045_BUDZ_ORG_11</t>
  </si>
  <si>
    <t>BUDGET ORG ID</t>
  </si>
  <si>
    <t>Izdaci za izgradnju pribavljanje  poslovni obje.</t>
  </si>
  <si>
    <t>Nacrt Budzeta</t>
  </si>
  <si>
    <t xml:space="preserve">Budzet </t>
  </si>
  <si>
    <t>Rashodi po osnovu korišće. roba i usluga</t>
  </si>
  <si>
    <t>Rashodi po osnuvu smjestja I hrane na sl,put.</t>
  </si>
  <si>
    <t>Rashodi po osnovu utroška benzina</t>
  </si>
  <si>
    <t>Akciza  na derivate nafte</t>
  </si>
  <si>
    <t>Porezi na promet proizvoda, usluga I akciza</t>
  </si>
  <si>
    <t>Prihodi od kamata na novčana sredstva na</t>
  </si>
  <si>
    <t>Prihodi od pruzanja javnih usluga</t>
  </si>
  <si>
    <t>Prihodi opstinskih organa uprave</t>
  </si>
  <si>
    <t>Porez na promet proizvoda, usluga  i akciza</t>
  </si>
  <si>
    <t>Rashodi za jub, nagrade</t>
  </si>
  <si>
    <t xml:space="preserve">Tekuci grantovi organizacijama I udruzenjima </t>
  </si>
  <si>
    <t>za afirmaciju porodica,zastita prava zena,djece</t>
  </si>
  <si>
    <t>Rashodi za osiguranje  radnika</t>
  </si>
  <si>
    <t xml:space="preserve">Rashodi za osiguranje vozila </t>
  </si>
  <si>
    <t>Ostale tekuce doznak gradanima u naturi</t>
  </si>
  <si>
    <t>II Transferi između i unutar jedinica vlasti</t>
  </si>
  <si>
    <t>Transferi između razlicitih</t>
  </si>
  <si>
    <t>jedinica vlasti</t>
  </si>
  <si>
    <t>Rashodi po sudskim rjesenjima</t>
  </si>
  <si>
    <t>V BRUTO BUDŽETSKI SUFICIT/DEFICIT (A-B)</t>
  </si>
  <si>
    <t>Primici za neproizvedenu stalnu imovinu</t>
  </si>
  <si>
    <t>I Ostali primici</t>
  </si>
  <si>
    <t>Ostali primici iz transakcija izmedu ili unutar jedinica.vlasti</t>
  </si>
  <si>
    <t>II Ostali izdaci</t>
  </si>
  <si>
    <t>Ostali izdaci u zemlji</t>
  </si>
  <si>
    <t>Ostali izdaci iz transakcija izmedu ili unutar jedinica vlasti</t>
  </si>
  <si>
    <t>Z OSTALI NETO PRIMICI (I-II)</t>
  </si>
  <si>
    <t>E.NETO PRIMICI OD FINANSIJSKE IMOVINE (I-II)</t>
  </si>
  <si>
    <t>Đ.NETO FINANSIRANJA (E+Ž+Z)</t>
  </si>
  <si>
    <t>Str 2.</t>
  </si>
  <si>
    <t>Rashodi za naknade plate za vrijeme bolovanja</t>
  </si>
  <si>
    <t>Rashodi ja jednokratne pomoci (bruto)</t>
  </si>
  <si>
    <t>Rashodi za doprinos penzij inval osigura</t>
  </si>
  <si>
    <t>Rashodi za porez na naknade koij se ne refu</t>
  </si>
  <si>
    <t>Rashodi za dop,zdravst osikura'na prim koja</t>
  </si>
  <si>
    <t>Rashod za doprinos od nezaposlenosti</t>
  </si>
  <si>
    <t>rashodi za doprin.djeciju zastitu</t>
  </si>
  <si>
    <t>rashodi za pomoc u naturi</t>
  </si>
  <si>
    <t>Rashodi poreza i doprnosa u naturi</t>
  </si>
  <si>
    <t>savjetovanja I simpozijume zaposlenih</t>
  </si>
  <si>
    <t>Ostali izdaci</t>
  </si>
  <si>
    <t>ostali izdaci u zemlji</t>
  </si>
  <si>
    <t>jedinicama vlasti</t>
  </si>
  <si>
    <t xml:space="preserve">Ostali izdaci iz transakcija sa drugim </t>
  </si>
  <si>
    <t xml:space="preserve">Izdaci za naknade plate za porodiljsko odsustvo </t>
  </si>
  <si>
    <t>Rashodi po osnovu isplate kamata po rjes</t>
  </si>
  <si>
    <t>Rashodi po osnovu advokatski i  prav usl</t>
  </si>
  <si>
    <t>Transferi izmedu razlicitih jedinica vlasti</t>
  </si>
  <si>
    <t>Tramsferi  entitetu</t>
  </si>
  <si>
    <t>Transferi ilastizmedu razlicitih jedinica v</t>
  </si>
  <si>
    <t>Transferi fondovima obaveznog socijalnog osi</t>
  </si>
  <si>
    <t>Rashodi za otpremnine po kole ugovoru</t>
  </si>
  <si>
    <t>Rashodi za novcane pomoci usluc smrt.clana por</t>
  </si>
  <si>
    <t>Rashodi za dnevnice u inostranstvu neto</t>
  </si>
  <si>
    <t>Rashodi za naknade plate bolov. koje se ne ref</t>
  </si>
  <si>
    <t>Rashodi za nakna  plate porodilj od koje se ne ref</t>
  </si>
  <si>
    <t>Rashodi za licna primanja zaposlenih</t>
  </si>
  <si>
    <t>Rashodi za bruto plate zaposlenih</t>
  </si>
  <si>
    <t xml:space="preserve">Rashodi za bruto naknade troskova </t>
  </si>
  <si>
    <t>I ostala licna primana zaposleni po osnovu rada</t>
  </si>
  <si>
    <t>Rashodi za naknade plata zaposlenih za vrijeme</t>
  </si>
  <si>
    <t>bolovanja roditeljskog odsustva I ostali nak.plata</t>
  </si>
  <si>
    <t>Rashodi za otpremnine I jednokratne pomoci (bruto)</t>
  </si>
  <si>
    <t xml:space="preserve">Izdaci u zemlji za otplatu neizmirenih obaveza </t>
  </si>
  <si>
    <t>iz ranijih godina</t>
  </si>
  <si>
    <t>koji se refundira od fonda socijal. osiguranja</t>
  </si>
  <si>
    <t xml:space="preserve">Izdaci za naknade plate vrijeme bolova. koje se </t>
  </si>
  <si>
    <t xml:space="preserve">Rashodi za ostale usluge I materijal za </t>
  </si>
  <si>
    <t>popravke I odrzavanje ostalih gradev,objkata</t>
  </si>
  <si>
    <t>Rashodi za usluge isplata-posta</t>
  </si>
  <si>
    <t>Rash. za usluge platn. prometa-banke</t>
  </si>
  <si>
    <t>Rashodi na uređenju vodotoka i drugi voda</t>
  </si>
  <si>
    <t>Transferi izmedu I unutar jedinica vlasti</t>
  </si>
  <si>
    <t>OSTALI NETO PRIMICI</t>
  </si>
  <si>
    <t>Ostali neto primici</t>
  </si>
  <si>
    <t>Ostali primici iz transakcija izmedu ili unutar jed vl</t>
  </si>
  <si>
    <t>Primici za naknade plate za porod.odsu.koje se refu</t>
  </si>
  <si>
    <t>OSTALI IZDACI</t>
  </si>
  <si>
    <t>Ostali izdaci  iz transakcija izmedu ili unutra jedinici vlasti</t>
  </si>
  <si>
    <t>Izdaci za naknade plata za porodiljsko osdu koj se refundira</t>
  </si>
  <si>
    <t>Izdaci u zemlji za otplatu neizmireni obve iz pred.godina</t>
  </si>
  <si>
    <t>Primeci od zajmova uzeti od javnih preduzeca</t>
  </si>
  <si>
    <t>Primici od zajmova uzeti od domacih jav.nefin.sub</t>
  </si>
  <si>
    <t>Izdaci za otplatu zajmova od javnih preduzeca</t>
  </si>
  <si>
    <t>str 3</t>
  </si>
  <si>
    <t>str 4</t>
  </si>
  <si>
    <t>str 5</t>
  </si>
  <si>
    <t>str7</t>
  </si>
  <si>
    <t>str9</t>
  </si>
  <si>
    <t>str11</t>
  </si>
  <si>
    <t>Str 12</t>
  </si>
  <si>
    <t>Rashodi za bruto naknade zaposlenih po osn.rada</t>
  </si>
  <si>
    <t>Rashodi za naknade plata zapo za vrije bolov .koje se ne ref.</t>
  </si>
  <si>
    <t>Rashodi za licna primanja</t>
  </si>
  <si>
    <t>Tekuci rashodi</t>
  </si>
  <si>
    <t>Rashodi  po osnovu smjest na sluz putu</t>
  </si>
  <si>
    <t>Rashodi  po osnovu utroska benzina</t>
  </si>
  <si>
    <t>rashodi po osnovu utroska  nafte I naf.derivata</t>
  </si>
  <si>
    <t>str 8</t>
  </si>
  <si>
    <t>str10</t>
  </si>
  <si>
    <t>Str10</t>
  </si>
  <si>
    <t>Rashodi za bruto naknade po ugovor o djelu</t>
  </si>
  <si>
    <t>Transferi izmedu razlicitih jedinica vlas</t>
  </si>
  <si>
    <t>Transferi entiteta</t>
  </si>
  <si>
    <t>Rashodi za rezijski materijal</t>
  </si>
  <si>
    <t>u oblasti boracko invalidke zastite</t>
  </si>
  <si>
    <t>Tekuci grantovi etnickim I vjrrskim orga.udr</t>
  </si>
  <si>
    <t>Tekuci grantovi organz. I udruzenjm za afir</t>
  </si>
  <si>
    <t>porodica,zastita prava zena</t>
  </si>
  <si>
    <t>Transferi od entiteta</t>
  </si>
  <si>
    <t>Transferi od jedinica lokalne samouprave</t>
  </si>
  <si>
    <t>Transferi od fondova obaveynog socijalnog osiguranja</t>
  </si>
  <si>
    <t>Ostali primici iz zemlje</t>
  </si>
  <si>
    <t>Ostali primici u zemlji</t>
  </si>
  <si>
    <t>Ostali izdaci  u zemlji</t>
  </si>
  <si>
    <t>Izdaci za inves odrzavanje parkova</t>
  </si>
  <si>
    <t>Izdaci po osnovu ulaganja</t>
  </si>
  <si>
    <t>Tekuce pomoci ucenicima I studentima</t>
  </si>
  <si>
    <t>Ostale tekuce doznake gradanima gradanima iz budeta</t>
  </si>
  <si>
    <t>(osim ustanova socijalne zastite)</t>
  </si>
  <si>
    <t>Nacrt budzeta</t>
  </si>
  <si>
    <t>Nacrt. Budzeta</t>
  </si>
  <si>
    <t xml:space="preserve">Nacrt Budzeta </t>
  </si>
  <si>
    <t>Izdaci za otplatu glavnice zajmova primljenih od</t>
  </si>
  <si>
    <t>banaka</t>
  </si>
  <si>
    <t>Rashodi po osnovu kamata od banaka</t>
  </si>
  <si>
    <t>Rashodi za osnovnu platu nakon oporezivanja</t>
  </si>
  <si>
    <t>Rashodi za osnovnu platu-porez na dohodak</t>
  </si>
  <si>
    <t xml:space="preserve"> </t>
  </si>
  <si>
    <t>Rashodi po osnovu kamata  na zajmove primlj.od banaka</t>
  </si>
  <si>
    <t>Izdaci za otplatu  glavnice,zajmova primljenih</t>
  </si>
  <si>
    <t>od banaka</t>
  </si>
  <si>
    <t>OPŠTI DIO BUDŽETA  OPŠTINE OSMACI ZA 2020 GODINU</t>
  </si>
  <si>
    <t>Budzet 2019</t>
  </si>
  <si>
    <t>BUDŽETSKI PROHODI I PRIMICI ZA NEFINANSIJSKU IMOVINU ZA 2020.GODINU</t>
  </si>
  <si>
    <t>BUDŽETSKI RASHODI I IZDACI ZA NEFINANSIJSKU IMOVINU ZA 2020.GODINU</t>
  </si>
  <si>
    <t>Budžet 2019</t>
  </si>
  <si>
    <t>BUDŽETSKI IZDACI PO KORISNICIMA ZA 2020.GODINU-ORGANIZACIONA</t>
  </si>
  <si>
    <t>RACUN FINANSIRANJA ZA 2020.GODINU</t>
  </si>
  <si>
    <t>manifestacija i slava-</t>
  </si>
  <si>
    <t>Rash. za uvecane osnov plate po osnovu min rada</t>
  </si>
  <si>
    <t>Tekuci grantovi sportskim I omladinskim</t>
  </si>
  <si>
    <t>IZDATAKA ZA NEFINANSIJSKU IMOVINU U 2020.GODINI</t>
  </si>
  <si>
    <t>ZU</t>
  </si>
  <si>
    <t>ZA FINANSIJSKU IMOVINU</t>
  </si>
  <si>
    <t xml:space="preserve">NACRT BUDZETA ZA 2019 GODINU FUNKCIONALNA KLASIFIKACIJA RASHODA I NETO IZDATAKA </t>
  </si>
  <si>
    <t>FUNKCI</t>
  </si>
  <si>
    <t>KOD</t>
  </si>
  <si>
    <t>FUNKCIJA</t>
  </si>
  <si>
    <t>BUDZET ZA</t>
  </si>
  <si>
    <t>NACRT BUDZET</t>
  </si>
  <si>
    <t>ZAJEDNICKE USLUGE</t>
  </si>
  <si>
    <t>INDIVIDUALNE USLUGE</t>
  </si>
  <si>
    <t>IU</t>
  </si>
  <si>
    <t>UKUPNO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</si>
</sst>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2" fontId="0" fillId="0" borderId="0" xfId="0" applyNumberFormat="1"/>
    <xf numFmtId="2" fontId="1" fillId="0" borderId="0" xfId="0" applyNumberFormat="1" applyFont="1"/>
    <xf numFmtId="0" fontId="1" fillId="0" borderId="3" xfId="0" applyFont="1" applyBorder="1"/>
    <xf numFmtId="2" fontId="1" fillId="0" borderId="3" xfId="0" applyNumberFormat="1" applyFont="1" applyBorder="1"/>
    <xf numFmtId="0" fontId="0" fillId="0" borderId="4" xfId="0" applyBorder="1"/>
    <xf numFmtId="0" fontId="0" fillId="0" borderId="0" xfId="0" applyFill="1" applyBorder="1"/>
    <xf numFmtId="0" fontId="1" fillId="0" borderId="0" xfId="0" applyFont="1" applyFill="1" applyBorder="1"/>
    <xf numFmtId="0" fontId="1" fillId="0" borderId="2" xfId="0" applyFont="1" applyFill="1" applyBorder="1"/>
    <xf numFmtId="0" fontId="1" fillId="0" borderId="2" xfId="0" applyFont="1" applyBorder="1"/>
    <xf numFmtId="0" fontId="1" fillId="0" borderId="0" xfId="0" applyFont="1" applyBorder="1"/>
    <xf numFmtId="0" fontId="6" fillId="0" borderId="0" xfId="0" applyFont="1" applyFill="1" applyBorder="1"/>
    <xf numFmtId="0" fontId="4" fillId="0" borderId="0" xfId="0" applyFont="1" applyFill="1" applyBorder="1"/>
    <xf numFmtId="0" fontId="6" fillId="0" borderId="2" xfId="0" applyFont="1" applyBorder="1"/>
    <xf numFmtId="0" fontId="6" fillId="0" borderId="0" xfId="0" applyFont="1" applyBorder="1"/>
    <xf numFmtId="0" fontId="4" fillId="0" borderId="0" xfId="0" applyFont="1" applyBorder="1"/>
    <xf numFmtId="0" fontId="0" fillId="0" borderId="5" xfId="0" applyBorder="1"/>
    <xf numFmtId="0" fontId="6" fillId="0" borderId="2" xfId="0" applyFont="1" applyFill="1" applyBorder="1"/>
    <xf numFmtId="0" fontId="0" fillId="0" borderId="5" xfId="0" applyFill="1" applyBorder="1"/>
    <xf numFmtId="0" fontId="6" fillId="0" borderId="5" xfId="0" applyFont="1" applyFill="1" applyBorder="1"/>
    <xf numFmtId="0" fontId="4" fillId="0" borderId="5" xfId="0" applyFont="1" applyFill="1" applyBorder="1"/>
    <xf numFmtId="0" fontId="4" fillId="0" borderId="5" xfId="0" applyFont="1" applyBorder="1"/>
    <xf numFmtId="0" fontId="6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2" xfId="0" applyFont="1" applyBorder="1"/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0" fillId="0" borderId="0" xfId="0" applyNumberFormat="1" applyBorder="1"/>
    <xf numFmtId="2" fontId="1" fillId="0" borderId="0" xfId="0" applyNumberFormat="1" applyFont="1" applyBorder="1"/>
    <xf numFmtId="2" fontId="1" fillId="0" borderId="2" xfId="0" applyNumberFormat="1" applyFont="1" applyBorder="1"/>
    <xf numFmtId="2" fontId="0" fillId="0" borderId="0" xfId="0" applyNumberFormat="1" applyFill="1" applyBorder="1"/>
    <xf numFmtId="2" fontId="0" fillId="0" borderId="5" xfId="0" applyNumberFormat="1" applyBorder="1"/>
    <xf numFmtId="2" fontId="6" fillId="0" borderId="0" xfId="0" applyNumberFormat="1" applyFont="1" applyBorder="1"/>
    <xf numFmtId="0" fontId="2" fillId="0" borderId="1" xfId="0" applyFont="1" applyFill="1" applyBorder="1"/>
    <xf numFmtId="0" fontId="2" fillId="0" borderId="2" xfId="0" applyFont="1" applyFill="1" applyBorder="1"/>
    <xf numFmtId="0" fontId="6" fillId="0" borderId="0" xfId="0" applyFont="1" applyAlignment="1">
      <alignment horizontal="left"/>
    </xf>
    <xf numFmtId="1" fontId="0" fillId="0" borderId="0" xfId="0" applyNumberFormat="1"/>
    <xf numFmtId="0" fontId="0" fillId="0" borderId="1" xfId="0" applyFill="1" applyBorder="1"/>
    <xf numFmtId="0" fontId="4" fillId="0" borderId="1" xfId="0" applyFont="1" applyBorder="1"/>
    <xf numFmtId="0" fontId="1" fillId="0" borderId="1" xfId="0" applyFont="1" applyBorder="1"/>
    <xf numFmtId="1" fontId="1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Fill="1" applyBorder="1"/>
    <xf numFmtId="1" fontId="1" fillId="0" borderId="4" xfId="0" applyNumberFormat="1" applyFont="1" applyBorder="1" applyAlignment="1">
      <alignment horizontal="center"/>
    </xf>
    <xf numFmtId="2" fontId="6" fillId="0" borderId="0" xfId="0" applyNumberFormat="1" applyFont="1"/>
    <xf numFmtId="2" fontId="0" fillId="0" borderId="1" xfId="0" applyNumberFormat="1" applyBorder="1"/>
    <xf numFmtId="2" fontId="1" fillId="0" borderId="1" xfId="0" applyNumberFormat="1" applyFont="1" applyBorder="1"/>
    <xf numFmtId="0" fontId="6" fillId="0" borderId="1" xfId="0" applyFont="1" applyBorder="1"/>
    <xf numFmtId="2" fontId="6" fillId="0" borderId="1" xfId="0" applyNumberFormat="1" applyFont="1" applyBorder="1"/>
    <xf numFmtId="0" fontId="1" fillId="0" borderId="6" xfId="0" applyFont="1" applyBorder="1"/>
    <xf numFmtId="2" fontId="4" fillId="0" borderId="0" xfId="0" applyNumberFormat="1" applyFont="1" applyBorder="1"/>
    <xf numFmtId="0" fontId="4" fillId="0" borderId="1" xfId="0" applyFont="1" applyFill="1" applyBorder="1"/>
    <xf numFmtId="2" fontId="0" fillId="0" borderId="2" xfId="0" applyNumberFormat="1" applyBorder="1"/>
    <xf numFmtId="2" fontId="4" fillId="0" borderId="0" xfId="0" applyNumberFormat="1" applyFont="1"/>
    <xf numFmtId="2" fontId="6" fillId="0" borderId="2" xfId="0" applyNumberFormat="1" applyFont="1" applyBorder="1"/>
    <xf numFmtId="1" fontId="1" fillId="0" borderId="2" xfId="0" applyNumberFormat="1" applyFont="1" applyBorder="1"/>
    <xf numFmtId="1" fontId="1" fillId="0" borderId="0" xfId="0" applyNumberFormat="1" applyFont="1" applyBorder="1"/>
    <xf numFmtId="1" fontId="0" fillId="0" borderId="0" xfId="0" applyNumberFormat="1" applyBorder="1"/>
    <xf numFmtId="1" fontId="6" fillId="0" borderId="0" xfId="0" applyNumberFormat="1" applyFont="1"/>
    <xf numFmtId="1" fontId="0" fillId="0" borderId="1" xfId="0" applyNumberFormat="1" applyBorder="1"/>
    <xf numFmtId="1" fontId="0" fillId="0" borderId="0" xfId="0" applyNumberFormat="1" applyFill="1" applyBorder="1"/>
    <xf numFmtId="1" fontId="1" fillId="0" borderId="1" xfId="0" applyNumberFormat="1" applyFont="1" applyBorder="1"/>
    <xf numFmtId="1" fontId="1" fillId="0" borderId="3" xfId="0" applyNumberFormat="1" applyFont="1" applyBorder="1"/>
    <xf numFmtId="2" fontId="4" fillId="0" borderId="1" xfId="0" applyNumberFormat="1" applyFont="1" applyBorder="1"/>
    <xf numFmtId="0" fontId="2" fillId="0" borderId="5" xfId="0" applyFont="1" applyBorder="1"/>
    <xf numFmtId="0" fontId="1" fillId="0" borderId="7" xfId="0" applyFont="1" applyBorder="1"/>
    <xf numFmtId="0" fontId="6" fillId="0" borderId="2" xfId="0" applyFont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1" fontId="0" fillId="0" borderId="3" xfId="0" applyNumberFormat="1" applyBorder="1"/>
    <xf numFmtId="1" fontId="1" fillId="0" borderId="5" xfId="0" applyNumberFormat="1" applyFont="1" applyBorder="1"/>
    <xf numFmtId="0" fontId="0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8" fillId="0" borderId="0" xfId="0" applyFont="1" applyBorder="1"/>
    <xf numFmtId="2" fontId="2" fillId="0" borderId="1" xfId="0" applyNumberFormat="1" applyFont="1" applyBorder="1"/>
    <xf numFmtId="0" fontId="9" fillId="0" borderId="8" xfId="0" applyFont="1" applyFill="1" applyBorder="1" applyAlignment="1">
      <alignment horizontal="left"/>
    </xf>
    <xf numFmtId="0" fontId="1" fillId="0" borderId="8" xfId="0" applyFont="1" applyFill="1" applyBorder="1"/>
    <xf numFmtId="0" fontId="9" fillId="0" borderId="8" xfId="0" applyFont="1" applyBorder="1"/>
    <xf numFmtId="1" fontId="4" fillId="0" borderId="0" xfId="0" applyNumberFormat="1" applyFont="1" applyBorder="1"/>
    <xf numFmtId="0" fontId="0" fillId="0" borderId="4" xfId="0" applyBorder="1" applyAlignment="1">
      <alignment horizontal="center"/>
    </xf>
    <xf numFmtId="2" fontId="9" fillId="0" borderId="8" xfId="0" applyNumberFormat="1" applyFont="1" applyBorder="1"/>
    <xf numFmtId="0" fontId="0" fillId="0" borderId="3" xfId="0" applyBorder="1"/>
    <xf numFmtId="2" fontId="0" fillId="0" borderId="3" xfId="0" applyNumberFormat="1" applyBorder="1"/>
    <xf numFmtId="0" fontId="1" fillId="0" borderId="9" xfId="0" applyFont="1" applyBorder="1"/>
    <xf numFmtId="1" fontId="1" fillId="0" borderId="10" xfId="0" applyNumberFormat="1" applyFont="1" applyBorder="1"/>
    <xf numFmtId="0" fontId="0" fillId="0" borderId="11" xfId="0" applyBorder="1"/>
    <xf numFmtId="1" fontId="1" fillId="0" borderId="12" xfId="0" applyNumberFormat="1" applyFont="1" applyBorder="1"/>
    <xf numFmtId="0" fontId="1" fillId="0" borderId="11" xfId="0" applyFont="1" applyBorder="1" applyAlignment="1">
      <alignment horizontal="left"/>
    </xf>
    <xf numFmtId="0" fontId="0" fillId="0" borderId="13" xfId="0" applyBorder="1"/>
    <xf numFmtId="1" fontId="1" fillId="0" borderId="14" xfId="0" applyNumberFormat="1" applyFont="1" applyBorder="1"/>
    <xf numFmtId="2" fontId="4" fillId="0" borderId="5" xfId="0" applyNumberFormat="1" applyFont="1" applyBorder="1"/>
    <xf numFmtId="0" fontId="4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/>
    <xf numFmtId="1" fontId="7" fillId="0" borderId="0" xfId="0" applyNumberFormat="1" applyFont="1" applyBorder="1"/>
    <xf numFmtId="0" fontId="0" fillId="0" borderId="0" xfId="0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2" fontId="1" fillId="0" borderId="5" xfId="0" applyNumberFormat="1" applyFont="1" applyBorder="1"/>
    <xf numFmtId="1" fontId="1" fillId="0" borderId="4" xfId="0" applyNumberFormat="1" applyFont="1" applyBorder="1"/>
    <xf numFmtId="2" fontId="0" fillId="0" borderId="5" xfId="0" applyNumberFormat="1" applyFill="1" applyBorder="1"/>
    <xf numFmtId="2" fontId="0" fillId="0" borderId="2" xfId="0" applyNumberFormat="1" applyFill="1" applyBorder="1"/>
    <xf numFmtId="1" fontId="1" fillId="0" borderId="13" xfId="0" applyNumberFormat="1" applyFont="1" applyBorder="1"/>
    <xf numFmtId="0" fontId="1" fillId="0" borderId="13" xfId="0" applyFont="1" applyFill="1" applyBorder="1"/>
    <xf numFmtId="0" fontId="1" fillId="0" borderId="13" xfId="0" applyFont="1" applyBorder="1"/>
    <xf numFmtId="2" fontId="1" fillId="0" borderId="13" xfId="0" applyNumberFormat="1" applyFont="1" applyBorder="1"/>
    <xf numFmtId="0" fontId="4" fillId="0" borderId="13" xfId="0" applyFont="1" applyFill="1" applyBorder="1" applyAlignment="1">
      <alignment horizontal="left"/>
    </xf>
    <xf numFmtId="2" fontId="1" fillId="0" borderId="13" xfId="0" applyNumberFormat="1" applyFont="1" applyFill="1" applyBorder="1"/>
    <xf numFmtId="0" fontId="1" fillId="0" borderId="3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1" fontId="4" fillId="0" borderId="0" xfId="0" applyNumberFormat="1" applyFont="1"/>
    <xf numFmtId="2" fontId="7" fillId="0" borderId="0" xfId="0" applyNumberFormat="1" applyFont="1" applyBorder="1"/>
    <xf numFmtId="2" fontId="1" fillId="0" borderId="4" xfId="0" applyNumberFormat="1" applyFont="1" applyBorder="1"/>
    <xf numFmtId="0" fontId="1" fillId="0" borderId="5" xfId="0" applyFont="1" applyFill="1" applyBorder="1"/>
    <xf numFmtId="0" fontId="4" fillId="0" borderId="5" xfId="0" applyFont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1" fillId="0" borderId="15" xfId="0" applyFont="1" applyBorder="1"/>
    <xf numFmtId="1" fontId="1" fillId="0" borderId="16" xfId="0" applyNumberFormat="1" applyFont="1" applyBorder="1"/>
    <xf numFmtId="0" fontId="1" fillId="0" borderId="17" xfId="0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2" fontId="0" fillId="0" borderId="13" xfId="0" applyNumberFormat="1" applyBorder="1"/>
    <xf numFmtId="0" fontId="1" fillId="0" borderId="5" xfId="0" applyFont="1" applyBorder="1" applyAlignment="1">
      <alignment horizontal="center" vertical="center" wrapText="1"/>
    </xf>
    <xf numFmtId="1" fontId="0" fillId="0" borderId="5" xfId="0" applyNumberFormat="1" applyBorder="1"/>
    <xf numFmtId="0" fontId="4" fillId="0" borderId="4" xfId="0" applyFont="1" applyBorder="1"/>
    <xf numFmtId="0" fontId="6" fillId="0" borderId="9" xfId="0" applyFont="1" applyBorder="1" applyAlignment="1">
      <alignment horizontal="left"/>
    </xf>
    <xf numFmtId="0" fontId="0" fillId="0" borderId="19" xfId="0" applyFill="1" applyBorder="1"/>
    <xf numFmtId="1" fontId="1" fillId="0" borderId="20" xfId="0" applyNumberFormat="1" applyFont="1" applyBorder="1"/>
    <xf numFmtId="0" fontId="0" fillId="0" borderId="1" xfId="0" applyBorder="1" applyAlignment="1">
      <alignment horizontal="left"/>
    </xf>
    <xf numFmtId="1" fontId="0" fillId="0" borderId="2" xfId="0" applyNumberFormat="1" applyBorder="1"/>
    <xf numFmtId="2" fontId="1" fillId="0" borderId="0" xfId="0" applyNumberFormat="1" applyFont="1" applyFill="1" applyBorder="1"/>
    <xf numFmtId="0" fontId="1" fillId="0" borderId="8" xfId="0" applyFont="1" applyBorder="1" applyAlignment="1">
      <alignment horizontal="left"/>
    </xf>
    <xf numFmtId="0" fontId="1" fillId="0" borderId="8" xfId="0" applyFont="1" applyBorder="1"/>
    <xf numFmtId="2" fontId="1" fillId="0" borderId="8" xfId="0" applyNumberFormat="1" applyFont="1" applyBorder="1"/>
    <xf numFmtId="1" fontId="1" fillId="0" borderId="8" xfId="0" applyNumberFormat="1" applyFont="1" applyBorder="1"/>
    <xf numFmtId="2" fontId="4" fillId="0" borderId="0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9" fillId="0" borderId="0" xfId="0" applyFont="1" applyBorder="1"/>
    <xf numFmtId="2" fontId="9" fillId="0" borderId="0" xfId="0" applyNumberFormat="1" applyFont="1" applyBorder="1"/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Border="1"/>
    <xf numFmtId="0" fontId="4" fillId="0" borderId="5" xfId="0" applyFont="1" applyBorder="1" applyAlignment="1">
      <alignment horizontal="right"/>
    </xf>
    <xf numFmtId="2" fontId="1" fillId="0" borderId="6" xfId="0" applyNumberFormat="1" applyFont="1" applyBorder="1"/>
    <xf numFmtId="1" fontId="6" fillId="0" borderId="1" xfId="0" applyNumberFormat="1" applyFont="1" applyBorder="1"/>
    <xf numFmtId="2" fontId="4" fillId="0" borderId="3" xfId="0" applyNumberFormat="1" applyFont="1" applyBorder="1"/>
    <xf numFmtId="2" fontId="4" fillId="0" borderId="0" xfId="0" applyNumberFormat="1" applyFont="1" applyFill="1" applyBorder="1"/>
    <xf numFmtId="0" fontId="11" fillId="0" borderId="0" xfId="0" applyFont="1"/>
    <xf numFmtId="2" fontId="11" fillId="0" borderId="2" xfId="0" applyNumberFormat="1" applyFont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workbookViewId="0"/>
  </sheetViews>
  <sheetFormatPr defaultRowHeight="12.75"/>
  <cols>
    <col min="1" max="1" width="29.42578125" bestFit="1" customWidth="1"/>
    <col min="2" max="2" width="24.140625" bestFit="1" customWidth="1"/>
    <col min="3" max="3" width="14.7109375" bestFit="1" customWidth="1"/>
    <col min="4" max="4" width="11.28515625" bestFit="1" customWidth="1"/>
    <col min="5" max="5" width="19.85546875" bestFit="1" customWidth="1"/>
    <col min="6" max="6" width="11.140625" bestFit="1" customWidth="1"/>
  </cols>
  <sheetData>
    <row r="1" spans="1:6">
      <c r="A1" t="s">
        <v>321</v>
      </c>
      <c r="B1">
        <v>108</v>
      </c>
      <c r="C1" t="s">
        <v>322</v>
      </c>
      <c r="D1" t="s">
        <v>323</v>
      </c>
      <c r="E1" t="s">
        <v>324</v>
      </c>
      <c r="F1" t="s">
        <v>325</v>
      </c>
    </row>
    <row r="2" spans="1:6">
      <c r="A2" t="s">
        <v>326</v>
      </c>
      <c r="B2" t="s">
        <v>327</v>
      </c>
      <c r="C2" t="s">
        <v>328</v>
      </c>
      <c r="D2" t="s">
        <v>329</v>
      </c>
      <c r="E2" t="s">
        <v>330</v>
      </c>
      <c r="F2" t="s">
        <v>331</v>
      </c>
    </row>
    <row r="3" spans="1:6">
      <c r="A3" t="s">
        <v>332</v>
      </c>
      <c r="B3">
        <v>50358</v>
      </c>
      <c r="C3" t="s">
        <v>333</v>
      </c>
      <c r="D3" t="s">
        <v>334</v>
      </c>
      <c r="E3" t="s">
        <v>335</v>
      </c>
      <c r="F3" t="s">
        <v>336</v>
      </c>
    </row>
    <row r="4" spans="1:6">
      <c r="A4" t="s">
        <v>337</v>
      </c>
      <c r="B4" t="s">
        <v>338</v>
      </c>
      <c r="C4" t="s">
        <v>339</v>
      </c>
      <c r="D4" t="s">
        <v>340</v>
      </c>
      <c r="E4" t="s">
        <v>341</v>
      </c>
      <c r="F4" t="s">
        <v>342</v>
      </c>
    </row>
    <row r="5" spans="1:6">
      <c r="A5" t="s">
        <v>343</v>
      </c>
      <c r="B5">
        <v>1</v>
      </c>
      <c r="C5" t="s">
        <v>344</v>
      </c>
      <c r="D5" t="s">
        <v>284</v>
      </c>
      <c r="E5" t="s">
        <v>345</v>
      </c>
      <c r="F5" t="s">
        <v>346</v>
      </c>
    </row>
    <row r="6" spans="1:6">
      <c r="A6" t="s">
        <v>347</v>
      </c>
      <c r="B6" t="s">
        <v>348</v>
      </c>
      <c r="C6" t="s">
        <v>349</v>
      </c>
      <c r="D6" t="s">
        <v>350</v>
      </c>
      <c r="E6" t="s">
        <v>351</v>
      </c>
      <c r="F6" t="s">
        <v>352</v>
      </c>
    </row>
    <row r="7" spans="1:6">
      <c r="A7" t="s">
        <v>353</v>
      </c>
      <c r="B7">
        <v>101</v>
      </c>
    </row>
    <row r="8" spans="1:6">
      <c r="A8" t="s">
        <v>354</v>
      </c>
      <c r="B8">
        <v>52005</v>
      </c>
    </row>
    <row r="9" spans="1:6">
      <c r="A9" t="s">
        <v>355</v>
      </c>
      <c r="B9" t="s">
        <v>356</v>
      </c>
    </row>
    <row r="10" spans="1:6">
      <c r="A10" t="s">
        <v>357</v>
      </c>
      <c r="B10" t="s">
        <v>358</v>
      </c>
    </row>
    <row r="11" spans="1:6">
      <c r="A11" t="s">
        <v>359</v>
      </c>
      <c r="B11" t="s">
        <v>360</v>
      </c>
    </row>
    <row r="12" spans="1:6">
      <c r="A12" t="s">
        <v>361</v>
      </c>
      <c r="B12" t="s">
        <v>362</v>
      </c>
    </row>
    <row r="13" spans="1:6">
      <c r="A13" t="s">
        <v>363</v>
      </c>
      <c r="B13" t="s">
        <v>364</v>
      </c>
    </row>
    <row r="14" spans="1:6">
      <c r="A14" t="s">
        <v>365</v>
      </c>
      <c r="B14" t="s">
        <v>366</v>
      </c>
    </row>
    <row r="15" spans="1:6">
      <c r="A15" t="s">
        <v>367</v>
      </c>
      <c r="B15">
        <v>1413</v>
      </c>
    </row>
    <row r="17" spans="1:2">
      <c r="A17" t="s">
        <v>368</v>
      </c>
      <c r="B17" t="s">
        <v>369</v>
      </c>
    </row>
    <row r="18" spans="1:2">
      <c r="A18" t="s">
        <v>370</v>
      </c>
      <c r="B18">
        <v>6</v>
      </c>
    </row>
    <row r="19" spans="1:2">
      <c r="A19" t="s">
        <v>371</v>
      </c>
      <c r="B19" t="s">
        <v>372</v>
      </c>
    </row>
    <row r="20" spans="1:2">
      <c r="A20" t="s">
        <v>373</v>
      </c>
      <c r="B20" t="s">
        <v>374</v>
      </c>
    </row>
    <row r="21" spans="1:2">
      <c r="A21" t="s">
        <v>375</v>
      </c>
      <c r="B21" t="s">
        <v>376</v>
      </c>
    </row>
    <row r="22" spans="1:2">
      <c r="A22" t="s">
        <v>377</v>
      </c>
      <c r="B22">
        <v>0</v>
      </c>
    </row>
    <row r="23" spans="1:2">
      <c r="A23" t="s">
        <v>378</v>
      </c>
      <c r="B23">
        <v>0</v>
      </c>
    </row>
    <row r="24" spans="1:2">
      <c r="A24" t="s">
        <v>379</v>
      </c>
      <c r="B24">
        <v>0</v>
      </c>
    </row>
    <row r="25" spans="1:2">
      <c r="A25" t="s">
        <v>380</v>
      </c>
      <c r="B25">
        <v>0</v>
      </c>
    </row>
    <row r="26" spans="1:2">
      <c r="A26" t="s">
        <v>381</v>
      </c>
      <c r="B26">
        <v>0</v>
      </c>
    </row>
    <row r="27" spans="1:2">
      <c r="A27" t="s">
        <v>382</v>
      </c>
      <c r="B27">
        <v>0</v>
      </c>
    </row>
    <row r="28" spans="1:2">
      <c r="A28" t="s">
        <v>383</v>
      </c>
      <c r="B28">
        <v>0</v>
      </c>
    </row>
    <row r="29" spans="1:2">
      <c r="A29" t="s">
        <v>384</v>
      </c>
      <c r="B29">
        <v>0</v>
      </c>
    </row>
    <row r="30" spans="1:2">
      <c r="A30" t="s">
        <v>385</v>
      </c>
      <c r="B30">
        <v>3</v>
      </c>
    </row>
    <row r="31" spans="1:2">
      <c r="A31" t="s">
        <v>386</v>
      </c>
      <c r="B31">
        <v>1</v>
      </c>
    </row>
    <row r="32" spans="1:2">
      <c r="A32" t="s">
        <v>387</v>
      </c>
      <c r="B32">
        <v>1</v>
      </c>
    </row>
    <row r="33" spans="1:2">
      <c r="A33" t="s">
        <v>388</v>
      </c>
      <c r="B33" t="s">
        <v>389</v>
      </c>
    </row>
    <row r="34" spans="1:2">
      <c r="A34" t="s">
        <v>390</v>
      </c>
      <c r="B34" t="s">
        <v>391</v>
      </c>
    </row>
    <row r="35" spans="1:2">
      <c r="A35" t="s">
        <v>392</v>
      </c>
      <c r="B35" t="s">
        <v>391</v>
      </c>
    </row>
    <row r="36" spans="1:2">
      <c r="A36" t="s">
        <v>393</v>
      </c>
      <c r="B36" t="s">
        <v>391</v>
      </c>
    </row>
    <row r="37" spans="1:2">
      <c r="A37" t="s">
        <v>394</v>
      </c>
      <c r="B37" t="s">
        <v>395</v>
      </c>
    </row>
    <row r="38" spans="1:2">
      <c r="A38" t="s">
        <v>396</v>
      </c>
      <c r="B38">
        <v>1085</v>
      </c>
    </row>
  </sheetData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8"/>
  <sheetViews>
    <sheetView workbookViewId="0"/>
  </sheetViews>
  <sheetFormatPr defaultRowHeight="12.75"/>
  <cols>
    <col min="1" max="1" width="29.42578125" bestFit="1" customWidth="1"/>
    <col min="2" max="2" width="24.140625" bestFit="1" customWidth="1"/>
    <col min="3" max="3" width="14.7109375" bestFit="1" customWidth="1"/>
    <col min="4" max="4" width="11.28515625" bestFit="1" customWidth="1"/>
    <col min="5" max="5" width="19.85546875" bestFit="1" customWidth="1"/>
    <col min="6" max="6" width="11.140625" bestFit="1" customWidth="1"/>
  </cols>
  <sheetData>
    <row r="1" spans="1:6">
      <c r="A1" t="s">
        <v>321</v>
      </c>
      <c r="B1">
        <v>108</v>
      </c>
      <c r="C1" t="s">
        <v>322</v>
      </c>
      <c r="D1" t="s">
        <v>323</v>
      </c>
      <c r="E1" t="s">
        <v>324</v>
      </c>
      <c r="F1" t="s">
        <v>325</v>
      </c>
    </row>
    <row r="2" spans="1:6">
      <c r="A2" t="s">
        <v>326</v>
      </c>
      <c r="B2" t="s">
        <v>327</v>
      </c>
      <c r="C2" t="s">
        <v>328</v>
      </c>
      <c r="D2" t="s">
        <v>329</v>
      </c>
      <c r="E2" t="s">
        <v>330</v>
      </c>
      <c r="F2" t="s">
        <v>331</v>
      </c>
    </row>
    <row r="3" spans="1:6">
      <c r="A3" t="s">
        <v>332</v>
      </c>
      <c r="B3">
        <v>50358</v>
      </c>
      <c r="C3" t="s">
        <v>333</v>
      </c>
      <c r="D3" t="s">
        <v>334</v>
      </c>
      <c r="E3" t="s">
        <v>335</v>
      </c>
      <c r="F3" t="s">
        <v>336</v>
      </c>
    </row>
    <row r="4" spans="1:6">
      <c r="A4" t="s">
        <v>337</v>
      </c>
      <c r="B4" t="s">
        <v>338</v>
      </c>
      <c r="C4" t="s">
        <v>339</v>
      </c>
      <c r="D4" t="s">
        <v>340</v>
      </c>
      <c r="E4" t="s">
        <v>341</v>
      </c>
      <c r="F4" t="s">
        <v>342</v>
      </c>
    </row>
    <row r="5" spans="1:6">
      <c r="A5" t="s">
        <v>343</v>
      </c>
      <c r="B5">
        <v>1</v>
      </c>
      <c r="C5" t="s">
        <v>344</v>
      </c>
      <c r="D5" t="s">
        <v>284</v>
      </c>
      <c r="E5" t="s">
        <v>345</v>
      </c>
      <c r="F5" t="s">
        <v>346</v>
      </c>
    </row>
    <row r="6" spans="1:6">
      <c r="A6" t="s">
        <v>347</v>
      </c>
      <c r="B6" t="s">
        <v>348</v>
      </c>
      <c r="C6" t="s">
        <v>349</v>
      </c>
      <c r="D6" t="s">
        <v>350</v>
      </c>
      <c r="E6" t="s">
        <v>351</v>
      </c>
      <c r="F6" t="s">
        <v>352</v>
      </c>
    </row>
    <row r="7" spans="1:6">
      <c r="A7" t="s">
        <v>353</v>
      </c>
      <c r="B7">
        <v>101</v>
      </c>
    </row>
    <row r="8" spans="1:6">
      <c r="A8" t="s">
        <v>354</v>
      </c>
      <c r="B8">
        <v>52005</v>
      </c>
    </row>
    <row r="9" spans="1:6">
      <c r="A9" t="s">
        <v>355</v>
      </c>
      <c r="B9" t="s">
        <v>356</v>
      </c>
    </row>
    <row r="10" spans="1:6">
      <c r="A10" t="s">
        <v>357</v>
      </c>
      <c r="B10" t="s">
        <v>358</v>
      </c>
    </row>
    <row r="11" spans="1:6">
      <c r="A11" t="s">
        <v>359</v>
      </c>
      <c r="B11" t="s">
        <v>360</v>
      </c>
    </row>
    <row r="12" spans="1:6">
      <c r="A12" t="s">
        <v>361</v>
      </c>
      <c r="B12" t="s">
        <v>362</v>
      </c>
    </row>
    <row r="13" spans="1:6">
      <c r="A13" t="s">
        <v>363</v>
      </c>
      <c r="B13" t="s">
        <v>364</v>
      </c>
    </row>
    <row r="14" spans="1:6">
      <c r="A14" t="s">
        <v>365</v>
      </c>
      <c r="B14" t="s">
        <v>366</v>
      </c>
    </row>
    <row r="15" spans="1:6">
      <c r="A15" t="s">
        <v>367</v>
      </c>
      <c r="B15">
        <v>1413</v>
      </c>
    </row>
    <row r="17" spans="1:2">
      <c r="A17" t="s">
        <v>368</v>
      </c>
      <c r="B17" t="s">
        <v>369</v>
      </c>
    </row>
    <row r="18" spans="1:2">
      <c r="A18" t="s">
        <v>370</v>
      </c>
      <c r="B18">
        <v>6</v>
      </c>
    </row>
    <row r="19" spans="1:2">
      <c r="A19" t="s">
        <v>371</v>
      </c>
      <c r="B19" t="s">
        <v>372</v>
      </c>
    </row>
    <row r="20" spans="1:2">
      <c r="A20" t="s">
        <v>373</v>
      </c>
      <c r="B20" t="s">
        <v>374</v>
      </c>
    </row>
    <row r="21" spans="1:2">
      <c r="A21" t="s">
        <v>375</v>
      </c>
      <c r="B21" t="s">
        <v>376</v>
      </c>
    </row>
    <row r="22" spans="1:2">
      <c r="A22" t="s">
        <v>377</v>
      </c>
      <c r="B22">
        <v>0</v>
      </c>
    </row>
    <row r="23" spans="1:2">
      <c r="A23" t="s">
        <v>378</v>
      </c>
      <c r="B23">
        <v>0</v>
      </c>
    </row>
    <row r="24" spans="1:2">
      <c r="A24" t="s">
        <v>379</v>
      </c>
      <c r="B24">
        <v>0</v>
      </c>
    </row>
    <row r="25" spans="1:2">
      <c r="A25" t="s">
        <v>380</v>
      </c>
      <c r="B25">
        <v>0</v>
      </c>
    </row>
    <row r="26" spans="1:2">
      <c r="A26" t="s">
        <v>381</v>
      </c>
      <c r="B26">
        <v>0</v>
      </c>
    </row>
    <row r="27" spans="1:2">
      <c r="A27" t="s">
        <v>382</v>
      </c>
      <c r="B27">
        <v>0</v>
      </c>
    </row>
    <row r="28" spans="1:2">
      <c r="A28" t="s">
        <v>383</v>
      </c>
      <c r="B28">
        <v>0</v>
      </c>
    </row>
    <row r="29" spans="1:2">
      <c r="A29" t="s">
        <v>384</v>
      </c>
      <c r="B29">
        <v>0</v>
      </c>
    </row>
    <row r="30" spans="1:2">
      <c r="A30" t="s">
        <v>385</v>
      </c>
      <c r="B30">
        <v>3</v>
      </c>
    </row>
    <row r="31" spans="1:2">
      <c r="A31" t="s">
        <v>386</v>
      </c>
      <c r="B31">
        <v>1</v>
      </c>
    </row>
    <row r="32" spans="1:2">
      <c r="A32" t="s">
        <v>387</v>
      </c>
      <c r="B32">
        <v>2</v>
      </c>
    </row>
    <row r="33" spans="1:2">
      <c r="A33" t="s">
        <v>388</v>
      </c>
      <c r="B33" t="s">
        <v>389</v>
      </c>
    </row>
    <row r="34" spans="1:2">
      <c r="A34" t="s">
        <v>390</v>
      </c>
      <c r="B34" t="s">
        <v>391</v>
      </c>
    </row>
    <row r="35" spans="1:2">
      <c r="A35" t="s">
        <v>392</v>
      </c>
      <c r="B35" t="s">
        <v>391</v>
      </c>
    </row>
    <row r="36" spans="1:2">
      <c r="A36" t="s">
        <v>393</v>
      </c>
      <c r="B36" t="s">
        <v>391</v>
      </c>
    </row>
    <row r="37" spans="1:2">
      <c r="A37" t="s">
        <v>394</v>
      </c>
      <c r="B37" t="s">
        <v>395</v>
      </c>
    </row>
    <row r="38" spans="1:2">
      <c r="A38" t="s">
        <v>396</v>
      </c>
      <c r="B38">
        <v>1085</v>
      </c>
    </row>
  </sheetData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>
    <row r="1" spans="1:1">
      <c r="A1">
        <v>2</v>
      </c>
    </row>
  </sheetData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>
    <row r="1" spans="1:1">
      <c r="A1">
        <v>1</v>
      </c>
    </row>
  </sheetData>
  <phoneticPr fontId="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K732"/>
  <sheetViews>
    <sheetView tabSelected="1" topLeftCell="A14" workbookViewId="0">
      <selection activeCell="H40" sqref="H40"/>
    </sheetView>
  </sheetViews>
  <sheetFormatPr defaultRowHeight="12.75"/>
  <cols>
    <col min="1" max="1" width="7.5703125" customWidth="1"/>
    <col min="5" max="5" width="18.85546875" customWidth="1"/>
    <col min="6" max="6" width="13.28515625" customWidth="1"/>
    <col min="7" max="7" width="7.140625" hidden="1" customWidth="1"/>
    <col min="8" max="8" width="14.42578125" bestFit="1" customWidth="1"/>
    <col min="9" max="9" width="6.28515625" customWidth="1"/>
  </cols>
  <sheetData>
    <row r="2" spans="1:9" ht="15.75">
      <c r="A2" s="5" t="s">
        <v>532</v>
      </c>
      <c r="B2" s="5"/>
      <c r="C2" s="5"/>
      <c r="D2" s="5"/>
      <c r="E2" s="5"/>
      <c r="F2" s="6"/>
    </row>
    <row r="3" spans="1:9">
      <c r="H3" t="s">
        <v>43</v>
      </c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6" t="s">
        <v>0</v>
      </c>
      <c r="B5" s="16"/>
      <c r="C5" s="16"/>
      <c r="D5" s="16"/>
      <c r="E5" s="16"/>
      <c r="F5" s="63" t="s">
        <v>285</v>
      </c>
      <c r="G5" s="16"/>
      <c r="H5" s="63" t="s">
        <v>398</v>
      </c>
      <c r="I5" s="16" t="s">
        <v>138</v>
      </c>
    </row>
    <row r="6" spans="1:9">
      <c r="A6" s="17" t="s">
        <v>1</v>
      </c>
      <c r="B6" s="17"/>
      <c r="C6" s="17" t="s">
        <v>2</v>
      </c>
      <c r="D6" s="17"/>
      <c r="E6" s="17"/>
      <c r="F6" s="17">
        <v>2019</v>
      </c>
      <c r="G6" s="17"/>
      <c r="H6" s="17">
        <v>2020</v>
      </c>
      <c r="I6" s="17"/>
    </row>
    <row r="7" spans="1:9" ht="17.25" customHeight="1" thickBot="1">
      <c r="A7" s="62">
        <v>1</v>
      </c>
      <c r="B7" s="62"/>
      <c r="C7" s="62">
        <v>2</v>
      </c>
      <c r="D7" s="62"/>
      <c r="E7" s="62"/>
      <c r="F7" s="62">
        <v>3</v>
      </c>
      <c r="G7" s="62"/>
      <c r="H7" s="62">
        <v>4</v>
      </c>
      <c r="I7" s="62">
        <v>5</v>
      </c>
    </row>
    <row r="8" spans="1:9" ht="3.75" hidden="1" customHeight="1" thickBot="1">
      <c r="A8" s="2"/>
      <c r="B8" s="2"/>
      <c r="C8" s="2"/>
      <c r="D8" s="2"/>
      <c r="E8" s="2"/>
      <c r="F8" s="2"/>
      <c r="G8" s="2"/>
      <c r="H8" s="2"/>
      <c r="I8" s="2"/>
    </row>
    <row r="9" spans="1:9">
      <c r="B9" s="1" t="s">
        <v>3</v>
      </c>
      <c r="C9" s="1"/>
      <c r="D9" s="1"/>
      <c r="E9" s="1"/>
      <c r="F9" s="9">
        <f>F10+F19+F25+F27</f>
        <v>1840000</v>
      </c>
      <c r="H9" s="9">
        <f>H10+H19+H25+H27</f>
        <v>1971000</v>
      </c>
      <c r="I9" s="58">
        <f>H9/F9*100</f>
        <v>107.1195652173913</v>
      </c>
    </row>
    <row r="10" spans="1:9">
      <c r="A10" s="1">
        <v>710000</v>
      </c>
      <c r="B10" s="1" t="s">
        <v>4</v>
      </c>
      <c r="C10" s="1"/>
      <c r="D10" s="1"/>
      <c r="E10" s="1"/>
      <c r="F10" s="9">
        <f>F11+F13+F14+F16+F17</f>
        <v>1527900</v>
      </c>
      <c r="G10" s="1"/>
      <c r="H10" s="9">
        <f>H11+H13+H14+H16+H17+H18</f>
        <v>1625100</v>
      </c>
      <c r="I10" s="58">
        <f>H10/F10*100</f>
        <v>106.36167288435108</v>
      </c>
    </row>
    <row r="11" spans="1:9">
      <c r="A11">
        <v>711000</v>
      </c>
      <c r="B11" t="s">
        <v>5</v>
      </c>
      <c r="F11" s="8"/>
      <c r="H11" s="75"/>
    </row>
    <row r="12" spans="1:9">
      <c r="A12">
        <v>713000</v>
      </c>
      <c r="B12" t="s">
        <v>6</v>
      </c>
      <c r="F12" s="8"/>
      <c r="H12" s="75"/>
    </row>
    <row r="13" spans="1:9">
      <c r="B13" t="s">
        <v>7</v>
      </c>
      <c r="F13" s="8">
        <v>82800</v>
      </c>
      <c r="H13" s="75">
        <v>70000</v>
      </c>
      <c r="I13" s="54">
        <f>H13/F13*100</f>
        <v>84.54106280193237</v>
      </c>
    </row>
    <row r="14" spans="1:9">
      <c r="A14">
        <v>714000</v>
      </c>
      <c r="B14" t="s">
        <v>8</v>
      </c>
      <c r="F14" s="8">
        <v>35300</v>
      </c>
      <c r="H14" s="75">
        <v>36000</v>
      </c>
      <c r="I14" s="54">
        <f>H14/F14*100</f>
        <v>101.98300283286119</v>
      </c>
    </row>
    <row r="15" spans="1:9">
      <c r="A15">
        <v>715000</v>
      </c>
      <c r="B15" s="7" t="s">
        <v>408</v>
      </c>
      <c r="F15" s="8"/>
      <c r="H15" s="75"/>
    </row>
    <row r="16" spans="1:9">
      <c r="B16" t="s">
        <v>9</v>
      </c>
      <c r="F16" s="8">
        <v>200</v>
      </c>
      <c r="H16" s="75">
        <v>100</v>
      </c>
      <c r="I16" s="54">
        <f>H16/F16*100</f>
        <v>50</v>
      </c>
    </row>
    <row r="17" spans="1:9">
      <c r="A17">
        <v>717000</v>
      </c>
      <c r="B17" t="s">
        <v>10</v>
      </c>
      <c r="F17" s="8">
        <v>1409600</v>
      </c>
      <c r="H17" s="75">
        <v>1519000</v>
      </c>
      <c r="I17" s="54">
        <f>H17/F17*100</f>
        <v>107.76106696935301</v>
      </c>
    </row>
    <row r="18" spans="1:9">
      <c r="A18">
        <v>719000</v>
      </c>
      <c r="B18" t="s">
        <v>11</v>
      </c>
      <c r="F18" s="8"/>
      <c r="H18" s="75"/>
    </row>
    <row r="19" spans="1:9">
      <c r="A19" s="1">
        <v>720000</v>
      </c>
      <c r="B19" s="1" t="s">
        <v>17</v>
      </c>
      <c r="C19" s="1"/>
      <c r="D19" s="1"/>
      <c r="E19" s="1"/>
      <c r="F19" s="9">
        <f>F21+F22+F23+F24</f>
        <v>181100</v>
      </c>
      <c r="G19" s="1"/>
      <c r="H19" s="9">
        <f>H21+H22+H23+H24</f>
        <v>193900</v>
      </c>
      <c r="I19" s="58">
        <f>H19/F19*100</f>
        <v>107.06791827719493</v>
      </c>
    </row>
    <row r="20" spans="1:9">
      <c r="A20">
        <v>721000</v>
      </c>
      <c r="B20" t="s">
        <v>12</v>
      </c>
      <c r="F20" s="8"/>
      <c r="H20" s="75"/>
    </row>
    <row r="21" spans="1:9">
      <c r="B21" t="s">
        <v>13</v>
      </c>
      <c r="F21" s="8">
        <v>13700</v>
      </c>
      <c r="H21" s="75">
        <v>14400</v>
      </c>
      <c r="I21" s="54">
        <f t="shared" ref="I21:I27" si="0">H21/F21*100</f>
        <v>105.1094890510949</v>
      </c>
    </row>
    <row r="22" spans="1:9">
      <c r="A22">
        <v>722000</v>
      </c>
      <c r="B22" t="s">
        <v>14</v>
      </c>
      <c r="F22" s="8">
        <v>162900</v>
      </c>
      <c r="H22" s="75">
        <v>175000</v>
      </c>
      <c r="I22" s="54">
        <f t="shared" si="0"/>
        <v>107.42786985880907</v>
      </c>
    </row>
    <row r="23" spans="1:9">
      <c r="A23">
        <v>723000</v>
      </c>
      <c r="B23" t="s">
        <v>15</v>
      </c>
      <c r="F23" s="8">
        <v>500</v>
      </c>
      <c r="H23" s="75">
        <v>500</v>
      </c>
      <c r="I23">
        <f t="shared" si="0"/>
        <v>100</v>
      </c>
    </row>
    <row r="24" spans="1:9">
      <c r="A24">
        <v>729000</v>
      </c>
      <c r="B24" t="s">
        <v>16</v>
      </c>
      <c r="F24" s="8">
        <v>4000</v>
      </c>
      <c r="H24" s="75">
        <v>4000</v>
      </c>
      <c r="I24" s="54">
        <f t="shared" si="0"/>
        <v>100</v>
      </c>
    </row>
    <row r="25" spans="1:9">
      <c r="A25" s="1">
        <v>730000</v>
      </c>
      <c r="B25" s="1" t="s">
        <v>18</v>
      </c>
      <c r="C25" s="1"/>
      <c r="F25" s="9">
        <f>F26</f>
        <v>5000</v>
      </c>
      <c r="H25" s="9">
        <f>H26</f>
        <v>10000</v>
      </c>
      <c r="I25" s="54">
        <f t="shared" si="0"/>
        <v>200</v>
      </c>
    </row>
    <row r="26" spans="1:9">
      <c r="A26">
        <v>731000</v>
      </c>
      <c r="B26" t="s">
        <v>19</v>
      </c>
      <c r="F26" s="8">
        <v>5000</v>
      </c>
      <c r="H26" s="75">
        <v>10000</v>
      </c>
      <c r="I26" s="54">
        <f t="shared" si="0"/>
        <v>200</v>
      </c>
    </row>
    <row r="27" spans="1:9">
      <c r="A27" s="1">
        <v>780000</v>
      </c>
      <c r="B27" s="1" t="s">
        <v>22</v>
      </c>
      <c r="C27" s="1"/>
      <c r="D27" s="1"/>
      <c r="E27" s="1"/>
      <c r="F27" s="9">
        <f>F29</f>
        <v>126000</v>
      </c>
      <c r="G27" s="1"/>
      <c r="H27" s="9">
        <f>H29</f>
        <v>142000</v>
      </c>
      <c r="I27" s="58">
        <f t="shared" si="0"/>
        <v>112.6984126984127</v>
      </c>
    </row>
    <row r="28" spans="1:9">
      <c r="A28">
        <v>787000</v>
      </c>
      <c r="B28" t="s">
        <v>20</v>
      </c>
      <c r="F28" s="8"/>
      <c r="H28" s="75"/>
    </row>
    <row r="29" spans="1:9">
      <c r="B29" t="s">
        <v>21</v>
      </c>
      <c r="F29" s="8">
        <v>126000</v>
      </c>
      <c r="H29" s="75">
        <v>142000</v>
      </c>
      <c r="I29" s="54">
        <f>H29/F29*100</f>
        <v>112.6984126984127</v>
      </c>
    </row>
    <row r="30" spans="1:9">
      <c r="A30" s="1"/>
      <c r="B30" s="1" t="s">
        <v>23</v>
      </c>
      <c r="C30" s="1"/>
      <c r="D30" s="1"/>
      <c r="E30" s="1"/>
      <c r="F30" s="9">
        <f>F31+F40+F43</f>
        <v>1470330</v>
      </c>
      <c r="G30" s="1"/>
      <c r="H30" s="9">
        <f>H31+H40+H43</f>
        <v>1571917</v>
      </c>
      <c r="I30" s="58">
        <f t="shared" ref="I30:I50" si="1">H30/F30*100</f>
        <v>106.90912924309508</v>
      </c>
    </row>
    <row r="31" spans="1:9">
      <c r="A31" s="1">
        <v>410000</v>
      </c>
      <c r="B31" s="1" t="s">
        <v>24</v>
      </c>
      <c r="C31" s="1"/>
      <c r="D31" s="1"/>
      <c r="E31" s="1"/>
      <c r="F31" s="9">
        <f>F32+F33+F34+F35+F36+F38</f>
        <v>1442330</v>
      </c>
      <c r="G31" s="1"/>
      <c r="H31" s="9">
        <f>H32+H33+H34+H35+H36+H38</f>
        <v>1536917</v>
      </c>
      <c r="I31" s="58">
        <f t="shared" si="1"/>
        <v>106.55793057067385</v>
      </c>
    </row>
    <row r="32" spans="1:9">
      <c r="A32" s="7">
        <v>411000</v>
      </c>
      <c r="B32" s="7" t="s">
        <v>25</v>
      </c>
      <c r="C32" s="7"/>
      <c r="D32" s="7"/>
      <c r="F32" s="8">
        <v>817786</v>
      </c>
      <c r="H32" s="75">
        <v>859044</v>
      </c>
      <c r="I32" s="54">
        <f t="shared" si="1"/>
        <v>105.04508514452435</v>
      </c>
    </row>
    <row r="33" spans="1:9">
      <c r="A33" s="7">
        <v>412000</v>
      </c>
      <c r="B33" s="7" t="s">
        <v>26</v>
      </c>
      <c r="F33" s="8">
        <v>263865</v>
      </c>
      <c r="H33" s="75">
        <v>288365</v>
      </c>
      <c r="I33" s="54">
        <f t="shared" si="1"/>
        <v>109.28505106778088</v>
      </c>
    </row>
    <row r="34" spans="1:9">
      <c r="A34" s="7">
        <v>413000</v>
      </c>
      <c r="B34" s="7" t="s">
        <v>27</v>
      </c>
      <c r="F34" s="8">
        <v>15679</v>
      </c>
      <c r="H34" s="75">
        <v>10008</v>
      </c>
      <c r="I34" s="54">
        <f t="shared" si="1"/>
        <v>63.830601441418452</v>
      </c>
    </row>
    <row r="35" spans="1:9">
      <c r="A35" s="7">
        <v>414000</v>
      </c>
      <c r="B35" s="7" t="s">
        <v>28</v>
      </c>
      <c r="F35" s="8">
        <v>20000</v>
      </c>
      <c r="H35" s="75">
        <v>20000</v>
      </c>
      <c r="I35" s="54">
        <f t="shared" si="1"/>
        <v>100</v>
      </c>
    </row>
    <row r="36" spans="1:9">
      <c r="A36" s="7">
        <v>415000</v>
      </c>
      <c r="B36" s="7" t="s">
        <v>19</v>
      </c>
      <c r="F36" s="8">
        <v>144500</v>
      </c>
      <c r="H36" s="75">
        <v>160000</v>
      </c>
      <c r="I36" s="54">
        <f t="shared" si="1"/>
        <v>110.72664359861592</v>
      </c>
    </row>
    <row r="37" spans="1:9">
      <c r="A37" s="7">
        <v>416000</v>
      </c>
      <c r="B37" s="7" t="s">
        <v>29</v>
      </c>
      <c r="F37" s="8"/>
      <c r="H37" s="75"/>
      <c r="I37" s="54" t="e">
        <f t="shared" si="1"/>
        <v>#DIV/0!</v>
      </c>
    </row>
    <row r="38" spans="1:9">
      <c r="B38" s="7" t="s">
        <v>30</v>
      </c>
      <c r="F38" s="8">
        <v>180500</v>
      </c>
      <c r="H38" s="75">
        <v>199500</v>
      </c>
      <c r="I38" s="54">
        <f t="shared" si="1"/>
        <v>110.5263157894737</v>
      </c>
    </row>
    <row r="39" spans="1:9">
      <c r="A39">
        <v>419000</v>
      </c>
      <c r="B39" s="7" t="s">
        <v>418</v>
      </c>
      <c r="F39" s="8"/>
      <c r="H39" s="75"/>
      <c r="I39" s="54"/>
    </row>
    <row r="40" spans="1:9">
      <c r="A40" s="1">
        <v>480000</v>
      </c>
      <c r="B40" s="1" t="s">
        <v>415</v>
      </c>
      <c r="C40" s="1"/>
      <c r="D40" s="1"/>
      <c r="E40" s="1"/>
      <c r="F40" s="9">
        <f>F42</f>
        <v>14000</v>
      </c>
      <c r="G40" s="1"/>
      <c r="H40" s="9">
        <f>H42</f>
        <v>15000</v>
      </c>
      <c r="I40" s="58">
        <f t="shared" si="1"/>
        <v>107.14285714285714</v>
      </c>
    </row>
    <row r="41" spans="1:9">
      <c r="A41" s="7">
        <v>487000</v>
      </c>
      <c r="B41" s="7" t="s">
        <v>416</v>
      </c>
      <c r="C41" s="7"/>
      <c r="D41" s="7"/>
      <c r="E41" s="7"/>
      <c r="F41" s="1"/>
      <c r="G41" s="1"/>
      <c r="H41" s="9"/>
      <c r="I41" s="54" t="e">
        <f t="shared" si="1"/>
        <v>#DIV/0!</v>
      </c>
    </row>
    <row r="42" spans="1:9">
      <c r="B42" s="7" t="s">
        <v>417</v>
      </c>
      <c r="F42" s="8">
        <v>14000</v>
      </c>
      <c r="H42" s="75">
        <v>15000</v>
      </c>
      <c r="I42" s="54">
        <f t="shared" si="1"/>
        <v>107.14285714285714</v>
      </c>
    </row>
    <row r="43" spans="1:9">
      <c r="A43" s="1" t="s">
        <v>31</v>
      </c>
      <c r="B43" s="1" t="s">
        <v>32</v>
      </c>
      <c r="C43" s="1"/>
      <c r="D43" s="1"/>
      <c r="E43" s="1"/>
      <c r="F43" s="9">
        <v>14000</v>
      </c>
      <c r="G43" s="1"/>
      <c r="H43" s="9">
        <v>20000</v>
      </c>
      <c r="I43" s="54">
        <f t="shared" si="1"/>
        <v>142.85714285714286</v>
      </c>
    </row>
    <row r="44" spans="1:9">
      <c r="B44" s="1" t="s">
        <v>419</v>
      </c>
      <c r="C44" s="1"/>
      <c r="D44" s="1"/>
      <c r="E44" s="1"/>
      <c r="F44" s="9">
        <f>F9-F30</f>
        <v>369670</v>
      </c>
      <c r="H44" s="75">
        <f>H9-H30</f>
        <v>399083</v>
      </c>
      <c r="I44" s="54">
        <f t="shared" si="1"/>
        <v>107.95655584710688</v>
      </c>
    </row>
    <row r="45" spans="1:9">
      <c r="B45" s="1" t="s">
        <v>33</v>
      </c>
      <c r="C45" s="1"/>
      <c r="D45" s="1"/>
      <c r="E45" s="1"/>
      <c r="F45" s="9">
        <f>F46-F48</f>
        <v>-140950</v>
      </c>
      <c r="H45" s="75">
        <f>H46-H48</f>
        <v>-140950</v>
      </c>
      <c r="I45" s="54">
        <f t="shared" si="1"/>
        <v>100</v>
      </c>
    </row>
    <row r="46" spans="1:9">
      <c r="A46" s="1">
        <v>810000</v>
      </c>
      <c r="B46" s="1" t="s">
        <v>34</v>
      </c>
      <c r="C46" s="1"/>
      <c r="D46" s="1"/>
      <c r="E46" s="1"/>
      <c r="F46" s="9">
        <f>F47</f>
        <v>0</v>
      </c>
      <c r="G46" s="1"/>
      <c r="H46" s="1"/>
      <c r="I46" s="58" t="e">
        <f t="shared" si="1"/>
        <v>#DIV/0!</v>
      </c>
    </row>
    <row r="47" spans="1:9">
      <c r="A47" s="1">
        <v>813000</v>
      </c>
      <c r="B47" s="1" t="s">
        <v>420</v>
      </c>
      <c r="C47" s="1"/>
      <c r="D47" s="1"/>
      <c r="E47" s="1"/>
      <c r="F47" s="9">
        <v>0</v>
      </c>
      <c r="G47" s="1"/>
      <c r="H47" s="1"/>
      <c r="I47" s="58"/>
    </row>
    <row r="48" spans="1:9">
      <c r="A48">
        <v>510000</v>
      </c>
      <c r="B48" s="1" t="s">
        <v>35</v>
      </c>
      <c r="F48" s="8">
        <f>F49</f>
        <v>140950</v>
      </c>
      <c r="H48" s="75">
        <f>H49</f>
        <v>140950</v>
      </c>
      <c r="I48" s="54">
        <f t="shared" si="1"/>
        <v>100</v>
      </c>
    </row>
    <row r="49" spans="1:10">
      <c r="A49">
        <v>511000</v>
      </c>
      <c r="B49" s="7" t="s">
        <v>316</v>
      </c>
      <c r="F49" s="8">
        <v>140950</v>
      </c>
      <c r="H49" s="75">
        <v>140950</v>
      </c>
      <c r="I49" s="54">
        <f>H49/F49*100</f>
        <v>100</v>
      </c>
    </row>
    <row r="50" spans="1:10" ht="13.5" thickBot="1">
      <c r="A50" s="10"/>
      <c r="B50" s="10" t="s">
        <v>36</v>
      </c>
      <c r="C50" s="10"/>
      <c r="D50" s="10"/>
      <c r="E50" s="10"/>
      <c r="F50" s="11">
        <f>F44+F45</f>
        <v>228720</v>
      </c>
      <c r="G50" s="10"/>
      <c r="H50" s="11">
        <f>H44+H45</f>
        <v>258133</v>
      </c>
      <c r="I50" s="90">
        <f t="shared" si="1"/>
        <v>112.85982861140258</v>
      </c>
    </row>
    <row r="51" spans="1:10">
      <c r="B51" s="1"/>
      <c r="H51" s="7"/>
    </row>
    <row r="52" spans="1:10" ht="13.5" thickBot="1">
      <c r="A52" s="10"/>
      <c r="B52" s="10" t="s">
        <v>428</v>
      </c>
      <c r="C52" s="10"/>
      <c r="D52" s="10"/>
      <c r="E52" s="10"/>
      <c r="F52" s="11">
        <f>F53+F56+F67</f>
        <v>-228720</v>
      </c>
      <c r="G52" s="10"/>
      <c r="H52" s="11">
        <f>H56+H67</f>
        <v>-258133</v>
      </c>
      <c r="I52" s="84">
        <f>H52/F52*100</f>
        <v>112.85982861140258</v>
      </c>
    </row>
    <row r="53" spans="1:10">
      <c r="B53" s="1" t="s">
        <v>427</v>
      </c>
      <c r="F53">
        <f>F54-F55</f>
        <v>0</v>
      </c>
      <c r="H53" s="75">
        <f>H54-H55</f>
        <v>0</v>
      </c>
    </row>
    <row r="54" spans="1:10">
      <c r="A54">
        <v>910000</v>
      </c>
      <c r="B54" s="1" t="s">
        <v>37</v>
      </c>
      <c r="H54" s="75">
        <v>0</v>
      </c>
      <c r="I54" t="e">
        <f>H54/F54*100</f>
        <v>#DIV/0!</v>
      </c>
    </row>
    <row r="55" spans="1:10">
      <c r="A55">
        <v>610000</v>
      </c>
      <c r="B55" s="1" t="s">
        <v>38</v>
      </c>
      <c r="H55" s="72">
        <v>0</v>
      </c>
      <c r="I55" t="e">
        <f>H55/F55*100</f>
        <v>#DIV/0!</v>
      </c>
    </row>
    <row r="56" spans="1:10">
      <c r="A56" s="1"/>
      <c r="B56" s="1" t="s">
        <v>41</v>
      </c>
      <c r="C56" s="1"/>
      <c r="D56" s="1"/>
      <c r="E56" s="1"/>
      <c r="F56" s="9">
        <f>F64-F65</f>
        <v>-102918</v>
      </c>
      <c r="G56" s="1"/>
      <c r="H56" s="9">
        <f>H64-H65</f>
        <v>-132330</v>
      </c>
      <c r="I56" s="58">
        <f>H56/F56*100</f>
        <v>128.5780912959832</v>
      </c>
    </row>
    <row r="57" spans="1:10">
      <c r="A57" s="1"/>
      <c r="B57" s="1"/>
      <c r="C57" s="1"/>
      <c r="D57" s="1"/>
      <c r="E57" s="1"/>
      <c r="F57" s="9"/>
      <c r="G57" s="1"/>
      <c r="H57" s="9"/>
      <c r="I57" s="58"/>
    </row>
    <row r="58" spans="1:10">
      <c r="A58" s="1"/>
      <c r="B58" s="1"/>
      <c r="C58" s="1"/>
      <c r="D58" s="1"/>
      <c r="E58" s="1"/>
      <c r="F58" s="9"/>
      <c r="G58" s="1"/>
      <c r="H58" s="9"/>
      <c r="I58" s="58"/>
    </row>
    <row r="59" spans="1:10">
      <c r="A59" s="1"/>
      <c r="B59" s="1"/>
      <c r="C59" s="1"/>
      <c r="D59" s="1"/>
      <c r="E59" s="1"/>
      <c r="F59" s="9"/>
      <c r="G59" s="1"/>
      <c r="H59" s="9" t="s">
        <v>429</v>
      </c>
      <c r="I59" s="58"/>
    </row>
    <row r="60" spans="1:10">
      <c r="A60" s="104" t="s">
        <v>141</v>
      </c>
      <c r="B60" s="16"/>
      <c r="C60" s="16"/>
      <c r="D60" s="16" t="s">
        <v>142</v>
      </c>
      <c r="E60" s="16"/>
      <c r="F60" s="47" t="s">
        <v>533</v>
      </c>
      <c r="G60" s="16"/>
      <c r="H60" s="47" t="s">
        <v>520</v>
      </c>
      <c r="I60" s="105" t="s">
        <v>138</v>
      </c>
    </row>
    <row r="61" spans="1:10">
      <c r="A61" s="139" t="s">
        <v>1</v>
      </c>
      <c r="B61" s="31"/>
      <c r="C61" s="31"/>
      <c r="D61" s="31"/>
      <c r="E61" s="31"/>
      <c r="F61" s="121"/>
      <c r="G61" s="31"/>
      <c r="H61" s="91">
        <v>2020</v>
      </c>
      <c r="I61" s="140"/>
    </row>
    <row r="62" spans="1:10">
      <c r="A62" s="141">
        <v>1</v>
      </c>
      <c r="B62" s="61"/>
      <c r="C62" s="61"/>
      <c r="D62" s="61">
        <v>2</v>
      </c>
      <c r="E62" s="61"/>
      <c r="F62" s="65">
        <v>3</v>
      </c>
      <c r="G62" s="61"/>
      <c r="H62" s="65">
        <v>4</v>
      </c>
      <c r="I62" s="142">
        <v>5</v>
      </c>
    </row>
    <row r="63" spans="1:10">
      <c r="A63" s="1"/>
      <c r="B63" s="1"/>
      <c r="C63" s="1"/>
      <c r="D63" s="1"/>
      <c r="E63" s="1"/>
      <c r="F63" s="9"/>
      <c r="G63" s="1"/>
      <c r="H63" s="9"/>
      <c r="I63" s="58"/>
    </row>
    <row r="64" spans="1:10">
      <c r="A64">
        <v>920000</v>
      </c>
      <c r="B64" s="1" t="s">
        <v>39</v>
      </c>
      <c r="F64" s="8"/>
      <c r="H64" s="75">
        <v>0</v>
      </c>
      <c r="J64" s="54"/>
    </row>
    <row r="65" spans="1:9">
      <c r="A65">
        <v>620000</v>
      </c>
      <c r="B65" s="1" t="s">
        <v>40</v>
      </c>
      <c r="F65" s="8">
        <f>F66</f>
        <v>102918</v>
      </c>
      <c r="H65" s="75">
        <f>H66+0</f>
        <v>132330</v>
      </c>
      <c r="I65" s="54">
        <f t="shared" ref="I65:I73" si="2">H65/F65*100</f>
        <v>128.5780912959832</v>
      </c>
    </row>
    <row r="66" spans="1:9">
      <c r="A66">
        <v>621000</v>
      </c>
      <c r="B66" s="1" t="s">
        <v>134</v>
      </c>
      <c r="F66" s="8">
        <v>102918</v>
      </c>
      <c r="H66" s="75">
        <v>132330</v>
      </c>
      <c r="I66" s="54">
        <f t="shared" si="2"/>
        <v>128.5780912959832</v>
      </c>
    </row>
    <row r="67" spans="1:9" ht="13.5" thickBot="1">
      <c r="A67" s="102"/>
      <c r="B67" s="10" t="s">
        <v>426</v>
      </c>
      <c r="C67" s="102"/>
      <c r="D67" s="102"/>
      <c r="E67" s="102"/>
      <c r="F67" s="103">
        <f>F68-F71</f>
        <v>-125802</v>
      </c>
      <c r="G67" s="102"/>
      <c r="H67" s="167">
        <f>H68-H71</f>
        <v>-125803</v>
      </c>
      <c r="I67" s="90">
        <f t="shared" si="2"/>
        <v>100.00079489992211</v>
      </c>
    </row>
    <row r="68" spans="1:9">
      <c r="A68">
        <v>930000</v>
      </c>
      <c r="B68" s="1" t="s">
        <v>421</v>
      </c>
      <c r="F68" s="8">
        <f>F69+F70</f>
        <v>19500</v>
      </c>
      <c r="H68" s="75">
        <f>H69+H70</f>
        <v>14000</v>
      </c>
      <c r="I68" s="54">
        <f t="shared" si="2"/>
        <v>71.794871794871796</v>
      </c>
    </row>
    <row r="69" spans="1:9">
      <c r="A69">
        <v>931000</v>
      </c>
      <c r="B69" s="7" t="s">
        <v>512</v>
      </c>
      <c r="F69" s="8">
        <v>14000</v>
      </c>
      <c r="H69" s="75">
        <v>14000</v>
      </c>
      <c r="I69" s="54">
        <f t="shared" si="2"/>
        <v>100</v>
      </c>
    </row>
    <row r="70" spans="1:9">
      <c r="A70">
        <v>938000</v>
      </c>
      <c r="B70" s="7" t="s">
        <v>422</v>
      </c>
      <c r="F70" s="8">
        <v>5500</v>
      </c>
      <c r="H70" s="75">
        <v>0</v>
      </c>
      <c r="I70" s="54">
        <f t="shared" si="2"/>
        <v>0</v>
      </c>
    </row>
    <row r="71" spans="1:9">
      <c r="A71">
        <v>630000</v>
      </c>
      <c r="B71" s="1" t="s">
        <v>423</v>
      </c>
      <c r="F71" s="8">
        <f>F72+F73</f>
        <v>145302</v>
      </c>
      <c r="H71" s="75">
        <f>H72+H73</f>
        <v>139803</v>
      </c>
      <c r="I71" s="54">
        <f t="shared" si="2"/>
        <v>96.215468472560588</v>
      </c>
    </row>
    <row r="72" spans="1:9">
      <c r="A72">
        <v>631000</v>
      </c>
      <c r="B72" s="7" t="s">
        <v>424</v>
      </c>
      <c r="D72" s="7"/>
      <c r="F72" s="8">
        <v>139802</v>
      </c>
      <c r="H72" s="75">
        <v>139803</v>
      </c>
      <c r="I72" s="54">
        <f t="shared" si="2"/>
        <v>100.0007152973491</v>
      </c>
    </row>
    <row r="73" spans="1:9">
      <c r="A73">
        <v>638000</v>
      </c>
      <c r="B73" s="7" t="s">
        <v>425</v>
      </c>
      <c r="F73" s="8">
        <v>5500</v>
      </c>
      <c r="H73" s="75">
        <v>0</v>
      </c>
      <c r="I73" s="54">
        <f t="shared" si="2"/>
        <v>0</v>
      </c>
    </row>
    <row r="74" spans="1:9" ht="13.5" thickBot="1">
      <c r="A74" s="10"/>
      <c r="B74" s="10" t="s">
        <v>42</v>
      </c>
      <c r="C74" s="10"/>
      <c r="D74" s="10"/>
      <c r="E74" s="10"/>
      <c r="F74" s="11">
        <f>F50+F52</f>
        <v>0</v>
      </c>
      <c r="G74" s="10"/>
      <c r="H74" s="11">
        <f>H50+H52</f>
        <v>0</v>
      </c>
      <c r="I74" s="10"/>
    </row>
    <row r="78" spans="1:9" ht="15.75">
      <c r="A78" s="5"/>
      <c r="B78" s="5"/>
      <c r="C78" s="5"/>
      <c r="D78" s="5"/>
      <c r="E78" s="5"/>
      <c r="F78" s="5"/>
      <c r="G78" s="5"/>
      <c r="H78" s="7"/>
    </row>
    <row r="79" spans="1:9" ht="15.75">
      <c r="A79" s="5" t="s">
        <v>534</v>
      </c>
      <c r="B79" s="5"/>
      <c r="C79" s="5"/>
      <c r="D79" s="5"/>
      <c r="E79" s="5"/>
      <c r="F79" s="5"/>
      <c r="G79" s="5"/>
      <c r="H79" s="5"/>
    </row>
    <row r="80" spans="1:9" ht="15.75">
      <c r="A80" s="5"/>
      <c r="B80" s="5"/>
      <c r="C80" s="5"/>
      <c r="D80" s="5"/>
      <c r="E80" s="5"/>
      <c r="F80" s="5"/>
      <c r="G80" s="5"/>
      <c r="H80" s="5"/>
    </row>
    <row r="81" spans="1:9">
      <c r="A81" s="16" t="s">
        <v>0</v>
      </c>
      <c r="B81" s="16"/>
      <c r="C81" s="16"/>
      <c r="D81" s="16" t="s">
        <v>44</v>
      </c>
      <c r="E81" s="16"/>
      <c r="F81" s="63" t="s">
        <v>285</v>
      </c>
      <c r="G81" s="16"/>
      <c r="H81" s="63" t="s">
        <v>521</v>
      </c>
      <c r="I81" s="16" t="s">
        <v>138</v>
      </c>
    </row>
    <row r="82" spans="1:9">
      <c r="A82" s="17" t="s">
        <v>1</v>
      </c>
      <c r="B82" s="17"/>
      <c r="C82" s="17"/>
      <c r="D82" s="17"/>
      <c r="E82" s="17"/>
      <c r="F82" s="17">
        <v>2019</v>
      </c>
      <c r="G82" s="17"/>
      <c r="H82" s="17">
        <v>2020</v>
      </c>
      <c r="I82" s="17"/>
    </row>
    <row r="83" spans="1:9">
      <c r="A83" s="60">
        <v>1</v>
      </c>
      <c r="B83" s="60"/>
      <c r="C83" s="60"/>
      <c r="D83" s="60">
        <v>2</v>
      </c>
      <c r="E83" s="60"/>
      <c r="F83" s="60">
        <v>3</v>
      </c>
      <c r="G83" s="60"/>
      <c r="H83" s="60">
        <v>4</v>
      </c>
      <c r="I83" s="60">
        <v>5</v>
      </c>
    </row>
    <row r="84" spans="1:9">
      <c r="A84" s="15" t="s">
        <v>45</v>
      </c>
      <c r="B84" s="16"/>
      <c r="C84" s="16"/>
      <c r="D84" s="16"/>
      <c r="E84" s="16"/>
      <c r="F84" s="47">
        <f>F85+F145+F150</f>
        <v>1840000</v>
      </c>
      <c r="G84" s="16"/>
      <c r="H84" s="47">
        <f>H85+H145+H150</f>
        <v>1971000</v>
      </c>
      <c r="I84" s="77">
        <f>H84/F84*100</f>
        <v>107.1195652173913</v>
      </c>
    </row>
    <row r="85" spans="1:9">
      <c r="A85" s="4"/>
      <c r="B85" s="17" t="s">
        <v>46</v>
      </c>
      <c r="C85" s="17"/>
      <c r="D85" s="17"/>
      <c r="E85" s="17"/>
      <c r="F85" s="45">
        <f>F86+F109</f>
        <v>1709000</v>
      </c>
      <c r="G85" s="4"/>
      <c r="H85" s="45">
        <f>H86+H109</f>
        <v>1819000</v>
      </c>
      <c r="I85" s="77">
        <f t="shared" ref="I85:I140" si="3">H85/F85*100</f>
        <v>106.43651258045641</v>
      </c>
    </row>
    <row r="86" spans="1:9">
      <c r="A86" s="30">
        <v>71</v>
      </c>
      <c r="B86" s="17" t="s">
        <v>47</v>
      </c>
      <c r="C86" s="17"/>
      <c r="D86" s="17"/>
      <c r="E86" s="17"/>
      <c r="F86" s="46">
        <f>F87+F94+F99+F104</f>
        <v>1527900</v>
      </c>
      <c r="G86" s="17"/>
      <c r="H86" s="46">
        <f>H87+H94+H99+H104</f>
        <v>1625100</v>
      </c>
      <c r="I86" s="77">
        <f t="shared" si="3"/>
        <v>106.36167288435108</v>
      </c>
    </row>
    <row r="87" spans="1:9">
      <c r="A87" s="88">
        <v>713</v>
      </c>
      <c r="B87" s="20" t="s">
        <v>48</v>
      </c>
      <c r="C87" s="20"/>
      <c r="D87" s="20"/>
      <c r="E87" s="20"/>
      <c r="F87" s="76">
        <f>F89+F90+F91+F93</f>
        <v>82800</v>
      </c>
      <c r="G87" s="20"/>
      <c r="H87" s="76">
        <f>H88+H89+H90+H91+H92+H93</f>
        <v>70000</v>
      </c>
      <c r="I87" s="77">
        <f t="shared" si="3"/>
        <v>84.54106280193237</v>
      </c>
    </row>
    <row r="88" spans="1:9">
      <c r="A88" s="21"/>
      <c r="B88" s="18" t="s">
        <v>7</v>
      </c>
      <c r="C88" s="21"/>
      <c r="D88" s="21"/>
      <c r="E88" s="21"/>
      <c r="F88" s="21"/>
      <c r="G88" s="21"/>
      <c r="H88" s="50"/>
      <c r="I88" s="16" t="e">
        <f t="shared" si="3"/>
        <v>#DIV/0!</v>
      </c>
    </row>
    <row r="89" spans="1:9">
      <c r="A89" s="4">
        <v>713111</v>
      </c>
      <c r="B89" s="19" t="s">
        <v>49</v>
      </c>
      <c r="C89" s="22"/>
      <c r="D89" s="22"/>
      <c r="E89" s="22"/>
      <c r="F89" s="45">
        <v>14000</v>
      </c>
      <c r="G89" s="4"/>
      <c r="H89" s="45">
        <v>14000</v>
      </c>
      <c r="I89" s="77">
        <f t="shared" si="3"/>
        <v>100</v>
      </c>
    </row>
    <row r="90" spans="1:9">
      <c r="A90" s="4">
        <v>713112</v>
      </c>
      <c r="B90" s="19" t="s">
        <v>50</v>
      </c>
      <c r="C90" s="22"/>
      <c r="D90" s="22"/>
      <c r="E90" s="22"/>
      <c r="F90" s="45">
        <v>100</v>
      </c>
      <c r="G90" s="4"/>
      <c r="H90" s="45">
        <v>100</v>
      </c>
      <c r="I90" s="77">
        <f t="shared" si="3"/>
        <v>100</v>
      </c>
    </row>
    <row r="91" spans="1:9">
      <c r="A91" s="4">
        <v>713113</v>
      </c>
      <c r="B91" s="4" t="s">
        <v>51</v>
      </c>
      <c r="C91" s="4"/>
      <c r="D91" s="4"/>
      <c r="E91" s="4"/>
      <c r="F91" s="45">
        <v>68700</v>
      </c>
      <c r="G91" s="4"/>
      <c r="H91" s="45">
        <v>55900</v>
      </c>
      <c r="I91" s="77">
        <f t="shared" si="3"/>
        <v>81.368267831149936</v>
      </c>
    </row>
    <row r="92" spans="1:9">
      <c r="A92" s="4">
        <v>713114</v>
      </c>
      <c r="B92" s="4" t="s">
        <v>52</v>
      </c>
      <c r="C92" s="4"/>
      <c r="D92" s="4"/>
      <c r="E92" s="4"/>
      <c r="F92" s="4"/>
      <c r="G92" s="4"/>
      <c r="H92" s="45"/>
      <c r="I92" s="16" t="e">
        <f t="shared" si="3"/>
        <v>#DIV/0!</v>
      </c>
    </row>
    <row r="93" spans="1:9">
      <c r="A93" s="23"/>
      <c r="B93" s="23" t="s">
        <v>53</v>
      </c>
      <c r="C93" s="23"/>
      <c r="D93" s="23"/>
      <c r="E93" s="23"/>
      <c r="F93" s="23"/>
      <c r="G93" s="23"/>
      <c r="H93" s="49"/>
      <c r="I93" s="16" t="e">
        <f t="shared" si="3"/>
        <v>#DIV/0!</v>
      </c>
    </row>
    <row r="94" spans="1:9">
      <c r="A94" s="89">
        <v>714</v>
      </c>
      <c r="B94" s="24" t="s">
        <v>8</v>
      </c>
      <c r="C94" s="20"/>
      <c r="D94" s="20"/>
      <c r="E94" s="20"/>
      <c r="F94" s="76">
        <f>F95+F96+F97+F98</f>
        <v>35300</v>
      </c>
      <c r="G94" s="20"/>
      <c r="H94" s="76">
        <f>H95+H96+H97+H98</f>
        <v>36000</v>
      </c>
      <c r="I94" s="77">
        <f t="shared" si="3"/>
        <v>101.98300283286119</v>
      </c>
    </row>
    <row r="95" spans="1:9">
      <c r="A95" s="13">
        <v>714111</v>
      </c>
      <c r="B95" s="13" t="s">
        <v>8</v>
      </c>
      <c r="C95" s="4"/>
      <c r="D95" s="4"/>
      <c r="E95" s="4"/>
      <c r="F95" s="45">
        <v>300</v>
      </c>
      <c r="G95" s="4"/>
      <c r="H95" s="45">
        <v>0</v>
      </c>
      <c r="I95" s="16">
        <f t="shared" si="3"/>
        <v>0</v>
      </c>
    </row>
    <row r="96" spans="1:9">
      <c r="A96" s="13">
        <v>714112</v>
      </c>
      <c r="B96" s="13" t="s">
        <v>54</v>
      </c>
      <c r="C96" s="4"/>
      <c r="D96" s="4"/>
      <c r="E96" s="4"/>
      <c r="F96" s="45">
        <v>35000</v>
      </c>
      <c r="G96" s="4"/>
      <c r="H96" s="45">
        <v>36000</v>
      </c>
      <c r="I96" s="77">
        <f t="shared" si="3"/>
        <v>102.85714285714285</v>
      </c>
    </row>
    <row r="97" spans="1:9">
      <c r="A97" s="13">
        <v>714211</v>
      </c>
      <c r="B97" s="13" t="s">
        <v>55</v>
      </c>
      <c r="C97" s="4"/>
      <c r="D97" s="4"/>
      <c r="E97" s="4"/>
      <c r="F97" s="4"/>
      <c r="G97" s="4"/>
      <c r="H97" s="45"/>
      <c r="I97" s="16" t="e">
        <f t="shared" si="3"/>
        <v>#DIV/0!</v>
      </c>
    </row>
    <row r="98" spans="1:9">
      <c r="A98" s="13">
        <v>714311</v>
      </c>
      <c r="B98" s="13" t="s">
        <v>56</v>
      </c>
      <c r="C98" s="4"/>
      <c r="D98" s="4"/>
      <c r="E98" s="4"/>
      <c r="F98" s="4"/>
      <c r="G98" s="4"/>
      <c r="H98" s="45"/>
      <c r="I98" s="16" t="e">
        <f t="shared" si="3"/>
        <v>#DIV/0!</v>
      </c>
    </row>
    <row r="99" spans="1:9">
      <c r="A99" s="89">
        <v>715</v>
      </c>
      <c r="B99" s="24" t="s">
        <v>404</v>
      </c>
      <c r="C99" s="20"/>
      <c r="D99" s="20"/>
      <c r="E99" s="20"/>
      <c r="F99" s="76">
        <f>F101+F102+F103</f>
        <v>200</v>
      </c>
      <c r="G99" s="20"/>
      <c r="H99" s="76">
        <f>H101+H102+H103</f>
        <v>100</v>
      </c>
      <c r="I99" s="77">
        <f t="shared" si="3"/>
        <v>50</v>
      </c>
    </row>
    <row r="100" spans="1:9">
      <c r="A100" s="21"/>
      <c r="B100" s="18" t="s">
        <v>57</v>
      </c>
      <c r="C100" s="21"/>
      <c r="D100" s="21"/>
      <c r="E100" s="21"/>
      <c r="F100" s="21"/>
      <c r="G100" s="21"/>
      <c r="H100" s="50"/>
      <c r="I100" s="17" t="e">
        <f t="shared" si="3"/>
        <v>#DIV/0!</v>
      </c>
    </row>
    <row r="101" spans="1:9">
      <c r="A101" s="13">
        <v>715100</v>
      </c>
      <c r="B101" s="13" t="s">
        <v>58</v>
      </c>
      <c r="C101" s="4"/>
      <c r="D101" s="4"/>
      <c r="E101" s="4"/>
      <c r="F101" s="45">
        <v>30</v>
      </c>
      <c r="G101" s="4"/>
      <c r="H101" s="45">
        <v>0</v>
      </c>
      <c r="I101" s="78">
        <f t="shared" si="3"/>
        <v>0</v>
      </c>
    </row>
    <row r="102" spans="1:9">
      <c r="A102" s="13">
        <v>715200</v>
      </c>
      <c r="B102" s="13" t="s">
        <v>59</v>
      </c>
      <c r="C102" s="4"/>
      <c r="D102" s="4"/>
      <c r="E102" s="4"/>
      <c r="F102" s="45">
        <v>170</v>
      </c>
      <c r="G102" s="4"/>
      <c r="H102" s="45">
        <v>100</v>
      </c>
      <c r="I102" s="78">
        <f t="shared" si="3"/>
        <v>58.82352941176471</v>
      </c>
    </row>
    <row r="103" spans="1:9">
      <c r="A103" s="25">
        <v>713300</v>
      </c>
      <c r="B103" s="25" t="s">
        <v>403</v>
      </c>
      <c r="C103" s="23"/>
      <c r="D103" s="23"/>
      <c r="E103" s="23"/>
      <c r="F103" s="49">
        <v>0</v>
      </c>
      <c r="G103" s="23"/>
      <c r="H103" s="49">
        <v>0</v>
      </c>
      <c r="I103" s="91"/>
    </row>
    <row r="104" spans="1:9">
      <c r="A104" s="89">
        <v>717</v>
      </c>
      <c r="B104" s="24" t="s">
        <v>10</v>
      </c>
      <c r="C104" s="20"/>
      <c r="D104" s="20"/>
      <c r="E104" s="20"/>
      <c r="F104" s="76">
        <f>F105</f>
        <v>1409600</v>
      </c>
      <c r="G104" s="20"/>
      <c r="H104" s="76">
        <f>H105</f>
        <v>1519000</v>
      </c>
      <c r="I104" s="77">
        <f t="shared" si="3"/>
        <v>107.76106696935301</v>
      </c>
    </row>
    <row r="105" spans="1:9">
      <c r="A105" s="26">
        <v>717111</v>
      </c>
      <c r="B105" s="27" t="s">
        <v>10</v>
      </c>
      <c r="C105" s="28"/>
      <c r="D105" s="28"/>
      <c r="E105" s="28"/>
      <c r="F105" s="49">
        <v>1409600</v>
      </c>
      <c r="G105" s="23"/>
      <c r="H105" s="49">
        <v>1519000</v>
      </c>
      <c r="I105" s="77">
        <f t="shared" si="3"/>
        <v>107.76106696935301</v>
      </c>
    </row>
    <row r="106" spans="1:9">
      <c r="A106" s="89">
        <v>719</v>
      </c>
      <c r="B106" s="24" t="s">
        <v>11</v>
      </c>
      <c r="C106" s="20"/>
      <c r="D106" s="20"/>
      <c r="E106" s="20"/>
      <c r="F106" s="20">
        <f>F107</f>
        <v>0</v>
      </c>
      <c r="G106" s="20"/>
      <c r="H106" s="20">
        <f>H107</f>
        <v>0</v>
      </c>
      <c r="I106" s="16" t="e">
        <f t="shared" si="3"/>
        <v>#DIV/0!</v>
      </c>
    </row>
    <row r="107" spans="1:9">
      <c r="A107" s="27">
        <v>719113</v>
      </c>
      <c r="B107" s="27" t="s">
        <v>60</v>
      </c>
      <c r="C107" s="23"/>
      <c r="D107" s="23"/>
      <c r="E107" s="23"/>
      <c r="F107" s="23"/>
      <c r="G107" s="23"/>
      <c r="H107" s="23"/>
      <c r="I107" s="16" t="e">
        <f t="shared" si="3"/>
        <v>#DIV/0!</v>
      </c>
    </row>
    <row r="108" spans="1:9" ht="3" customHeight="1">
      <c r="A108" s="3"/>
      <c r="B108" s="3"/>
      <c r="C108" s="3"/>
      <c r="D108" s="3"/>
      <c r="E108" s="3"/>
      <c r="F108" s="3"/>
      <c r="G108" s="3"/>
      <c r="H108" s="3"/>
      <c r="I108" s="16" t="e">
        <f t="shared" si="3"/>
        <v>#DIV/0!</v>
      </c>
    </row>
    <row r="109" spans="1:9">
      <c r="A109" s="34">
        <v>72</v>
      </c>
      <c r="B109" s="17" t="s">
        <v>61</v>
      </c>
      <c r="C109" s="17"/>
      <c r="D109" s="17"/>
      <c r="E109" s="17"/>
      <c r="F109" s="46">
        <f>F110+F121+F139+F142</f>
        <v>181100</v>
      </c>
      <c r="G109" s="17"/>
      <c r="H109" s="46">
        <f>H110+H121+H139+H142</f>
        <v>193900</v>
      </c>
      <c r="I109" s="77">
        <f t="shared" si="3"/>
        <v>107.06791827719493</v>
      </c>
    </row>
    <row r="110" spans="1:9">
      <c r="A110" s="29">
        <v>721</v>
      </c>
      <c r="B110" s="21" t="s">
        <v>62</v>
      </c>
      <c r="C110" s="21"/>
      <c r="D110" s="21"/>
      <c r="E110" s="21"/>
      <c r="F110" s="50">
        <f>F112+F119</f>
        <v>13700</v>
      </c>
      <c r="G110" s="21"/>
      <c r="H110" s="50">
        <f>H112+H119</f>
        <v>14400</v>
      </c>
      <c r="I110" s="77">
        <f t="shared" si="3"/>
        <v>105.1094890510949</v>
      </c>
    </row>
    <row r="111" spans="1:9">
      <c r="A111" s="21"/>
      <c r="B111" s="21" t="s">
        <v>63</v>
      </c>
      <c r="C111" s="21"/>
      <c r="D111" s="21"/>
      <c r="E111" s="21"/>
      <c r="F111" s="21"/>
      <c r="G111" s="21"/>
      <c r="H111" s="50"/>
      <c r="I111" s="16" t="e">
        <f t="shared" si="3"/>
        <v>#DIV/0!</v>
      </c>
    </row>
    <row r="112" spans="1:9">
      <c r="A112" s="4">
        <v>721222</v>
      </c>
      <c r="B112" s="4" t="s">
        <v>64</v>
      </c>
      <c r="C112" s="4"/>
      <c r="D112" s="4"/>
      <c r="E112" s="4"/>
      <c r="F112" s="45">
        <v>13500</v>
      </c>
      <c r="G112" s="4"/>
      <c r="H112" s="45">
        <v>14100</v>
      </c>
      <c r="I112" s="77">
        <f t="shared" si="3"/>
        <v>104.44444444444446</v>
      </c>
    </row>
    <row r="113" spans="1:9">
      <c r="A113" s="4"/>
      <c r="B113" s="4"/>
      <c r="C113" s="4"/>
      <c r="D113" s="4"/>
      <c r="E113" s="4"/>
      <c r="F113" s="45"/>
      <c r="G113" s="4"/>
      <c r="H113" s="45"/>
      <c r="I113" s="78"/>
    </row>
    <row r="114" spans="1:9" ht="13.5" thickBot="1">
      <c r="A114" s="109"/>
      <c r="B114" s="109"/>
      <c r="C114" s="109"/>
      <c r="D114" s="109"/>
      <c r="E114" s="109"/>
      <c r="F114" s="144"/>
      <c r="G114" s="109"/>
      <c r="H114" s="128" t="s">
        <v>484</v>
      </c>
      <c r="I114" s="125"/>
    </row>
    <row r="115" spans="1:9" ht="13.5" thickTop="1">
      <c r="A115" s="17" t="s">
        <v>0</v>
      </c>
      <c r="B115" s="17"/>
      <c r="C115" s="17"/>
      <c r="D115" s="17" t="s">
        <v>142</v>
      </c>
      <c r="E115" s="17"/>
      <c r="F115" s="46" t="s">
        <v>533</v>
      </c>
      <c r="G115" s="17"/>
      <c r="H115" s="46" t="s">
        <v>520</v>
      </c>
      <c r="I115" s="78" t="s">
        <v>138</v>
      </c>
    </row>
    <row r="116" spans="1:9">
      <c r="A116" s="31" t="s">
        <v>1</v>
      </c>
      <c r="B116" s="31"/>
      <c r="C116" s="31"/>
      <c r="D116" s="31"/>
      <c r="E116" s="31"/>
      <c r="F116" s="121"/>
      <c r="G116" s="31"/>
      <c r="H116" s="91">
        <v>2020</v>
      </c>
      <c r="I116" s="91"/>
    </row>
    <row r="117" spans="1:9">
      <c r="A117" s="60">
        <v>1</v>
      </c>
      <c r="B117" s="60"/>
      <c r="C117" s="60"/>
      <c r="D117" s="60">
        <v>2</v>
      </c>
      <c r="E117" s="60"/>
      <c r="F117" s="122">
        <v>3</v>
      </c>
      <c r="G117" s="60"/>
      <c r="H117" s="122">
        <v>4</v>
      </c>
      <c r="I117" s="122">
        <v>5</v>
      </c>
    </row>
    <row r="118" spans="1:9">
      <c r="A118" s="4"/>
      <c r="B118" s="4"/>
      <c r="C118" s="4"/>
      <c r="D118" s="4"/>
      <c r="E118" s="4"/>
      <c r="F118" s="45"/>
      <c r="G118" s="4"/>
      <c r="H118" s="45"/>
      <c r="I118" s="78"/>
    </row>
    <row r="119" spans="1:9">
      <c r="A119" s="4">
        <v>721310</v>
      </c>
      <c r="B119" s="4" t="s">
        <v>405</v>
      </c>
      <c r="C119" s="4"/>
      <c r="D119" s="4"/>
      <c r="E119" s="4"/>
      <c r="F119" s="45">
        <v>200</v>
      </c>
      <c r="G119" s="4"/>
      <c r="H119" s="45">
        <v>300</v>
      </c>
      <c r="I119" s="17">
        <f t="shared" si="3"/>
        <v>150</v>
      </c>
    </row>
    <row r="120" spans="1:9">
      <c r="A120" s="23"/>
      <c r="B120" s="23" t="s">
        <v>65</v>
      </c>
      <c r="C120" s="23"/>
      <c r="D120" s="23"/>
      <c r="E120" s="23"/>
      <c r="F120" s="23">
        <v>0</v>
      </c>
      <c r="G120" s="23"/>
      <c r="H120" s="23"/>
      <c r="I120" s="17" t="e">
        <f t="shared" si="3"/>
        <v>#DIV/0!</v>
      </c>
    </row>
    <row r="121" spans="1:9">
      <c r="A121" s="89">
        <v>722</v>
      </c>
      <c r="B121" s="24" t="s">
        <v>66</v>
      </c>
      <c r="C121" s="20"/>
      <c r="D121" s="20"/>
      <c r="E121" s="20"/>
      <c r="F121" s="76">
        <f>F122+F124+F129+F137</f>
        <v>162900</v>
      </c>
      <c r="G121" s="20"/>
      <c r="H121" s="76">
        <f>H122+H124+H129+H137</f>
        <v>175000</v>
      </c>
      <c r="I121" s="77">
        <f t="shared" si="3"/>
        <v>107.42786985880907</v>
      </c>
    </row>
    <row r="122" spans="1:9">
      <c r="A122" s="34">
        <v>7221</v>
      </c>
      <c r="B122" s="14" t="s">
        <v>67</v>
      </c>
      <c r="C122" s="17"/>
      <c r="D122" s="17"/>
      <c r="E122" s="17"/>
      <c r="F122" s="46">
        <f>F123</f>
        <v>18550</v>
      </c>
      <c r="G122" s="17"/>
      <c r="H122" s="46">
        <f>H123</f>
        <v>18550</v>
      </c>
      <c r="I122" s="78">
        <f t="shared" si="3"/>
        <v>100</v>
      </c>
    </row>
    <row r="123" spans="1:9">
      <c r="A123" s="25">
        <v>722121</v>
      </c>
      <c r="B123" s="25" t="s">
        <v>68</v>
      </c>
      <c r="C123" s="23"/>
      <c r="D123" s="23"/>
      <c r="E123" s="23"/>
      <c r="F123" s="49">
        <v>18550</v>
      </c>
      <c r="G123" s="23"/>
      <c r="H123" s="49">
        <v>18550</v>
      </c>
      <c r="I123" s="78">
        <f t="shared" si="3"/>
        <v>100</v>
      </c>
    </row>
    <row r="124" spans="1:9">
      <c r="A124" s="35">
        <v>7223</v>
      </c>
      <c r="B124" s="15" t="s">
        <v>69</v>
      </c>
      <c r="C124" s="16"/>
      <c r="D124" s="16"/>
      <c r="E124" s="16"/>
      <c r="F124" s="47">
        <f>F125+F126+F128</f>
        <v>86500</v>
      </c>
      <c r="G124" s="16"/>
      <c r="H124" s="47">
        <f>H125+H126+H127+H128</f>
        <v>91550</v>
      </c>
      <c r="I124" s="78">
        <f t="shared" si="3"/>
        <v>105.83815028901735</v>
      </c>
    </row>
    <row r="125" spans="1:9">
      <c r="A125" s="4">
        <v>722312</v>
      </c>
      <c r="B125" s="4" t="s">
        <v>70</v>
      </c>
      <c r="C125" s="4"/>
      <c r="D125" s="4"/>
      <c r="E125" s="4"/>
      <c r="F125" s="45">
        <v>23000</v>
      </c>
      <c r="G125" s="4"/>
      <c r="H125" s="45">
        <v>25050</v>
      </c>
      <c r="I125" s="78">
        <f t="shared" si="3"/>
        <v>108.91304347826087</v>
      </c>
    </row>
    <row r="126" spans="1:9">
      <c r="A126" s="4">
        <v>722314</v>
      </c>
      <c r="B126" s="4" t="s">
        <v>71</v>
      </c>
      <c r="C126" s="4"/>
      <c r="D126" s="4"/>
      <c r="E126" s="4"/>
      <c r="F126" s="45">
        <v>62000</v>
      </c>
      <c r="G126" s="4"/>
      <c r="H126" s="45">
        <v>65000</v>
      </c>
      <c r="I126" s="78">
        <f t="shared" si="3"/>
        <v>104.83870967741935</v>
      </c>
    </row>
    <row r="127" spans="1:9">
      <c r="A127" s="4"/>
      <c r="B127" s="4" t="s">
        <v>72</v>
      </c>
      <c r="C127" s="4"/>
      <c r="D127" s="4"/>
      <c r="E127" s="4"/>
      <c r="F127" s="4">
        <v>0</v>
      </c>
      <c r="G127" s="4"/>
      <c r="H127" s="45"/>
      <c r="I127" s="17" t="e">
        <f t="shared" si="3"/>
        <v>#DIV/0!</v>
      </c>
    </row>
    <row r="128" spans="1:9">
      <c r="A128" s="23">
        <v>722319</v>
      </c>
      <c r="B128" s="23" t="s">
        <v>73</v>
      </c>
      <c r="C128" s="23"/>
      <c r="D128" s="23"/>
      <c r="E128" s="23"/>
      <c r="F128" s="49">
        <v>1500</v>
      </c>
      <c r="G128" s="23"/>
      <c r="H128" s="49">
        <v>1500</v>
      </c>
      <c r="I128" s="91">
        <f t="shared" si="3"/>
        <v>100</v>
      </c>
    </row>
    <row r="129" spans="1:9">
      <c r="A129" s="143">
        <v>7224</v>
      </c>
      <c r="B129" s="18" t="s">
        <v>74</v>
      </c>
      <c r="C129" s="21"/>
      <c r="D129" s="21"/>
      <c r="E129" s="21"/>
      <c r="F129" s="50">
        <f>F130+F131+F134+F135+F136</f>
        <v>54850</v>
      </c>
      <c r="G129" s="21"/>
      <c r="H129" s="50">
        <f>H130+H131+H134+H135+H136</f>
        <v>61900</v>
      </c>
      <c r="I129" s="78">
        <f t="shared" si="3"/>
        <v>112.85323609845032</v>
      </c>
    </row>
    <row r="130" spans="1:9">
      <c r="A130" s="13">
        <v>722424</v>
      </c>
      <c r="B130" s="13" t="s">
        <v>75</v>
      </c>
      <c r="C130" s="4"/>
      <c r="D130" s="4"/>
      <c r="E130" s="4"/>
      <c r="F130" s="48">
        <v>10000</v>
      </c>
      <c r="G130" s="4"/>
      <c r="H130" s="48">
        <v>13000</v>
      </c>
      <c r="I130" s="78">
        <f t="shared" si="3"/>
        <v>130</v>
      </c>
    </row>
    <row r="131" spans="1:9">
      <c r="A131" s="13">
        <v>722425</v>
      </c>
      <c r="B131" s="13" t="s">
        <v>76</v>
      </c>
      <c r="C131" s="4"/>
      <c r="D131" s="4"/>
      <c r="E131" s="4"/>
      <c r="F131" s="48">
        <v>350</v>
      </c>
      <c r="G131" s="4"/>
      <c r="H131" s="48">
        <v>500</v>
      </c>
      <c r="I131" s="17">
        <f t="shared" si="3"/>
        <v>142.85714285714286</v>
      </c>
    </row>
    <row r="132" spans="1:9">
      <c r="A132" s="13">
        <v>722435</v>
      </c>
      <c r="B132" s="13" t="s">
        <v>77</v>
      </c>
      <c r="C132" s="4"/>
      <c r="D132" s="4"/>
      <c r="E132" s="4"/>
      <c r="F132" s="13"/>
      <c r="G132" s="4"/>
      <c r="H132" s="45"/>
      <c r="I132" s="17" t="e">
        <f t="shared" si="3"/>
        <v>#DIV/0!</v>
      </c>
    </row>
    <row r="133" spans="1:9">
      <c r="A133" s="4"/>
      <c r="B133" s="4" t="s">
        <v>78</v>
      </c>
      <c r="C133" s="4"/>
      <c r="D133" s="4"/>
      <c r="E133" s="4"/>
      <c r="F133" s="4"/>
      <c r="G133" s="4"/>
      <c r="H133" s="45"/>
      <c r="I133" s="17" t="e">
        <f t="shared" si="3"/>
        <v>#DIV/0!</v>
      </c>
    </row>
    <row r="134" spans="1:9">
      <c r="A134" s="4"/>
      <c r="B134" s="4" t="s">
        <v>79</v>
      </c>
      <c r="C134" s="4"/>
      <c r="D134" s="4"/>
      <c r="E134" s="4"/>
      <c r="F134" s="45">
        <v>25000</v>
      </c>
      <c r="G134" s="4"/>
      <c r="H134" s="45">
        <v>28900</v>
      </c>
      <c r="I134" s="78">
        <f t="shared" si="3"/>
        <v>115.6</v>
      </c>
    </row>
    <row r="135" spans="1:9">
      <c r="A135" s="4">
        <v>722440</v>
      </c>
      <c r="B135" s="4" t="s">
        <v>80</v>
      </c>
      <c r="C135" s="4"/>
      <c r="D135" s="4"/>
      <c r="E135" s="4"/>
      <c r="F135" s="48">
        <v>13000</v>
      </c>
      <c r="G135" s="4"/>
      <c r="H135" s="48">
        <v>13000</v>
      </c>
      <c r="I135" s="78">
        <f t="shared" si="3"/>
        <v>100</v>
      </c>
    </row>
    <row r="136" spans="1:9">
      <c r="A136" s="23">
        <v>722467</v>
      </c>
      <c r="B136" s="23" t="s">
        <v>81</v>
      </c>
      <c r="C136" s="23"/>
      <c r="D136" s="23"/>
      <c r="E136" s="23"/>
      <c r="F136" s="49">
        <v>6500</v>
      </c>
      <c r="G136" s="23"/>
      <c r="H136" s="49">
        <v>6500</v>
      </c>
      <c r="I136" s="78">
        <f t="shared" si="3"/>
        <v>100</v>
      </c>
    </row>
    <row r="137" spans="1:9">
      <c r="A137" s="34">
        <v>7225</v>
      </c>
      <c r="B137" s="18" t="s">
        <v>406</v>
      </c>
      <c r="C137" s="94"/>
      <c r="D137" s="21"/>
      <c r="E137" s="21"/>
      <c r="F137" s="46">
        <f>F138</f>
        <v>3000</v>
      </c>
      <c r="G137" s="17"/>
      <c r="H137" s="46">
        <f>H138</f>
        <v>3000</v>
      </c>
      <c r="I137" s="78">
        <f>H137/F137*100</f>
        <v>100</v>
      </c>
    </row>
    <row r="138" spans="1:9">
      <c r="A138" s="93">
        <v>722521</v>
      </c>
      <c r="B138" s="19" t="s">
        <v>407</v>
      </c>
      <c r="C138" s="22"/>
      <c r="D138" s="22"/>
      <c r="E138" s="22"/>
      <c r="F138" s="72">
        <v>3000</v>
      </c>
      <c r="G138" s="22"/>
      <c r="H138" s="72">
        <v>3000</v>
      </c>
      <c r="I138" s="99">
        <f>H138/F138*100</f>
        <v>100</v>
      </c>
    </row>
    <row r="139" spans="1:9">
      <c r="A139" s="35">
        <v>723</v>
      </c>
      <c r="B139" s="15" t="s">
        <v>15</v>
      </c>
      <c r="C139" s="16"/>
      <c r="D139" s="16"/>
      <c r="E139" s="16"/>
      <c r="F139" s="47">
        <f>F140</f>
        <v>500</v>
      </c>
      <c r="G139" s="16"/>
      <c r="H139" s="47">
        <f>H140</f>
        <v>500</v>
      </c>
      <c r="I139" s="17">
        <f t="shared" si="3"/>
        <v>100</v>
      </c>
    </row>
    <row r="140" spans="1:9">
      <c r="A140" s="13">
        <v>723121</v>
      </c>
      <c r="B140" s="13" t="s">
        <v>82</v>
      </c>
      <c r="C140" s="4"/>
      <c r="D140" s="4"/>
      <c r="E140" s="4"/>
      <c r="F140" s="48">
        <v>500</v>
      </c>
      <c r="G140" s="4"/>
      <c r="H140" s="48">
        <v>500</v>
      </c>
      <c r="I140" s="17">
        <f t="shared" si="3"/>
        <v>100</v>
      </c>
    </row>
    <row r="141" spans="1:9">
      <c r="A141" s="23"/>
      <c r="B141" s="25"/>
      <c r="C141" s="23"/>
      <c r="D141" s="23"/>
      <c r="E141" s="23"/>
      <c r="F141" s="23"/>
      <c r="G141" s="23"/>
      <c r="H141" s="23"/>
      <c r="I141" s="23"/>
    </row>
    <row r="142" spans="1:9">
      <c r="A142" s="15">
        <v>729</v>
      </c>
      <c r="B142" s="15" t="s">
        <v>16</v>
      </c>
      <c r="C142" s="16"/>
      <c r="D142" s="16"/>
      <c r="E142" s="16"/>
      <c r="F142" s="47">
        <f>F143</f>
        <v>4000</v>
      </c>
      <c r="G142" s="16"/>
      <c r="H142" s="47">
        <f>H143</f>
        <v>4000</v>
      </c>
      <c r="I142" s="77">
        <f>H142/F142*100</f>
        <v>100</v>
      </c>
    </row>
    <row r="143" spans="1:9">
      <c r="A143" s="25">
        <v>729124</v>
      </c>
      <c r="B143" s="25" t="s">
        <v>83</v>
      </c>
      <c r="C143" s="23"/>
      <c r="D143" s="23"/>
      <c r="E143" s="23"/>
      <c r="F143" s="49">
        <v>4000</v>
      </c>
      <c r="G143" s="23"/>
      <c r="H143" s="49">
        <v>4000</v>
      </c>
      <c r="I143" s="146">
        <f>H143/F143*100</f>
        <v>100</v>
      </c>
    </row>
    <row r="144" spans="1:9">
      <c r="A144" s="3"/>
      <c r="B144" s="3"/>
      <c r="C144" s="3"/>
      <c r="D144" s="3"/>
      <c r="E144" s="3"/>
      <c r="F144" s="3"/>
      <c r="G144" s="3"/>
      <c r="H144" s="3"/>
      <c r="I144" s="3"/>
    </row>
    <row r="145" spans="1:9">
      <c r="A145" s="30">
        <v>73</v>
      </c>
      <c r="B145" s="17" t="s">
        <v>19</v>
      </c>
      <c r="C145" s="17"/>
      <c r="D145" s="17"/>
      <c r="E145" s="17"/>
      <c r="F145" s="46">
        <f>F146</f>
        <v>5000</v>
      </c>
      <c r="G145" s="17"/>
      <c r="H145" s="46">
        <f>H146</f>
        <v>10000</v>
      </c>
      <c r="I145" s="17">
        <f>H145/F145*100</f>
        <v>200</v>
      </c>
    </row>
    <row r="146" spans="1:9">
      <c r="A146" s="29">
        <v>731</v>
      </c>
      <c r="B146" s="21" t="s">
        <v>19</v>
      </c>
      <c r="C146" s="21"/>
      <c r="D146" s="21"/>
      <c r="E146" s="21"/>
      <c r="F146" s="50">
        <f>F147</f>
        <v>5000</v>
      </c>
      <c r="G146" s="21"/>
      <c r="H146" s="50">
        <f>H147</f>
        <v>10000</v>
      </c>
      <c r="I146" s="21">
        <f>H146/F146*100</f>
        <v>200</v>
      </c>
    </row>
    <row r="147" spans="1:9">
      <c r="A147" s="23">
        <v>731200</v>
      </c>
      <c r="B147" s="23" t="s">
        <v>84</v>
      </c>
      <c r="C147" s="23"/>
      <c r="D147" s="23"/>
      <c r="E147" s="23"/>
      <c r="F147" s="49">
        <v>5000</v>
      </c>
      <c r="G147" s="23"/>
      <c r="H147" s="49">
        <v>10000</v>
      </c>
      <c r="I147" s="23">
        <f>H147/F147*100</f>
        <v>200</v>
      </c>
    </row>
    <row r="148" spans="1:9">
      <c r="A148" s="3"/>
      <c r="B148" s="3"/>
      <c r="C148" s="3"/>
      <c r="D148" s="3"/>
      <c r="E148" s="3"/>
      <c r="F148" s="3"/>
      <c r="G148" s="3"/>
      <c r="H148" s="3"/>
      <c r="I148" s="3"/>
    </row>
    <row r="149" spans="1:9">
      <c r="A149" s="4"/>
      <c r="B149" s="4"/>
      <c r="C149" s="4"/>
      <c r="D149" s="4"/>
      <c r="E149" s="4"/>
      <c r="F149" s="4"/>
      <c r="G149" s="4"/>
      <c r="H149" s="4"/>
      <c r="I149" s="4"/>
    </row>
    <row r="150" spans="1:9">
      <c r="A150" s="30">
        <v>78</v>
      </c>
      <c r="B150" s="17" t="s">
        <v>20</v>
      </c>
      <c r="C150" s="17"/>
      <c r="D150" s="17"/>
      <c r="E150" s="17"/>
      <c r="F150" s="46">
        <f>F151</f>
        <v>126000</v>
      </c>
      <c r="G150" s="17"/>
      <c r="H150" s="46">
        <f>H151</f>
        <v>142000</v>
      </c>
      <c r="I150" s="78">
        <f t="shared" ref="I150:I155" si="4">H150/F150*100</f>
        <v>112.6984126984127</v>
      </c>
    </row>
    <row r="151" spans="1:9">
      <c r="A151" s="29">
        <v>787</v>
      </c>
      <c r="B151" s="21" t="s">
        <v>86</v>
      </c>
      <c r="C151" s="21"/>
      <c r="D151" s="21"/>
      <c r="E151" s="21"/>
      <c r="F151" s="50">
        <f>F152</f>
        <v>126000</v>
      </c>
      <c r="G151" s="21"/>
      <c r="H151" s="50">
        <f>H152</f>
        <v>142000</v>
      </c>
      <c r="I151" s="78">
        <f t="shared" si="4"/>
        <v>112.6984126984127</v>
      </c>
    </row>
    <row r="152" spans="1:9">
      <c r="A152" s="30">
        <v>7873</v>
      </c>
      <c r="B152" s="17" t="s">
        <v>85</v>
      </c>
      <c r="C152" s="17"/>
      <c r="D152" s="17"/>
      <c r="E152" s="17"/>
      <c r="F152" s="45">
        <v>126000</v>
      </c>
      <c r="G152" s="4"/>
      <c r="H152" s="45">
        <f>H153</f>
        <v>142000</v>
      </c>
      <c r="I152" s="78">
        <f t="shared" si="4"/>
        <v>112.6984126984127</v>
      </c>
    </row>
    <row r="153" spans="1:9">
      <c r="A153" s="4">
        <v>787211</v>
      </c>
      <c r="B153" s="4" t="s">
        <v>509</v>
      </c>
      <c r="C153" s="4"/>
      <c r="D153" s="4"/>
      <c r="E153" s="4"/>
      <c r="F153" s="45">
        <v>126000</v>
      </c>
      <c r="G153" s="4"/>
      <c r="H153" s="45">
        <v>142000</v>
      </c>
      <c r="I153" s="78">
        <f t="shared" si="4"/>
        <v>112.6984126984127</v>
      </c>
    </row>
    <row r="154" spans="1:9">
      <c r="A154" s="4">
        <v>787311</v>
      </c>
      <c r="B154" s="4" t="s">
        <v>510</v>
      </c>
      <c r="C154" s="4"/>
      <c r="D154" s="4"/>
      <c r="E154" s="4"/>
      <c r="F154" s="45"/>
      <c r="G154" s="4"/>
      <c r="H154" s="45"/>
      <c r="I154" s="17" t="e">
        <f t="shared" si="4"/>
        <v>#DIV/0!</v>
      </c>
    </row>
    <row r="155" spans="1:9">
      <c r="A155" s="4"/>
      <c r="B155" s="4"/>
      <c r="C155" s="4"/>
      <c r="D155" s="4"/>
      <c r="E155" s="4"/>
      <c r="F155" s="45">
        <v>0</v>
      </c>
      <c r="G155" s="4"/>
      <c r="H155" s="45">
        <v>0</v>
      </c>
      <c r="I155" s="78" t="e">
        <f t="shared" si="4"/>
        <v>#DIV/0!</v>
      </c>
    </row>
    <row r="156" spans="1:9">
      <c r="A156" s="4">
        <v>787411</v>
      </c>
      <c r="B156" s="4" t="s">
        <v>511</v>
      </c>
      <c r="C156" s="4"/>
      <c r="D156" s="4"/>
      <c r="E156" s="4"/>
      <c r="F156" s="4"/>
      <c r="G156" s="4"/>
      <c r="H156" s="4"/>
      <c r="I156" s="4"/>
    </row>
    <row r="157" spans="1:9">
      <c r="A157" s="4"/>
      <c r="B157" s="4"/>
      <c r="C157" s="4"/>
      <c r="D157" s="4"/>
      <c r="E157" s="4"/>
      <c r="F157" s="4"/>
      <c r="G157" s="4"/>
      <c r="H157" s="4"/>
      <c r="I157" s="4"/>
    </row>
    <row r="158" spans="1:9">
      <c r="A158" s="12"/>
      <c r="B158" s="12"/>
      <c r="C158" s="12"/>
      <c r="D158" s="12"/>
      <c r="E158" s="12"/>
      <c r="F158" s="12"/>
      <c r="G158" s="12"/>
      <c r="H158" s="12"/>
      <c r="I158" s="12"/>
    </row>
    <row r="159" spans="1:9">
      <c r="A159" s="4"/>
      <c r="B159" s="4"/>
      <c r="C159" s="4"/>
      <c r="D159" s="4"/>
      <c r="E159" s="4"/>
      <c r="F159" s="4"/>
      <c r="G159" s="4"/>
      <c r="H159" s="4"/>
      <c r="I159" s="4"/>
    </row>
    <row r="160" spans="1:9">
      <c r="A160" s="14"/>
      <c r="B160" s="14" t="s">
        <v>124</v>
      </c>
      <c r="C160" s="1"/>
      <c r="D160" s="1"/>
      <c r="E160" s="1"/>
      <c r="F160" s="1"/>
      <c r="G160" s="1"/>
      <c r="H160" s="1"/>
      <c r="I160" s="1"/>
    </row>
    <row r="161" spans="1:9">
      <c r="A161" s="33">
        <v>81</v>
      </c>
      <c r="B161" s="14" t="s">
        <v>125</v>
      </c>
      <c r="C161" s="1"/>
      <c r="D161" s="1"/>
      <c r="E161" s="1"/>
      <c r="F161" s="1">
        <f>F162+F164</f>
        <v>0</v>
      </c>
      <c r="G161" s="1"/>
      <c r="H161" s="1">
        <f>H162+H164</f>
        <v>0</v>
      </c>
      <c r="I161" s="1"/>
    </row>
    <row r="162" spans="1:9">
      <c r="A162" s="53">
        <v>813</v>
      </c>
      <c r="B162" s="18" t="s">
        <v>126</v>
      </c>
      <c r="C162" s="41"/>
      <c r="D162" s="41"/>
      <c r="E162" s="41"/>
      <c r="F162" s="41">
        <f>F163</f>
        <v>0</v>
      </c>
      <c r="H162">
        <f>H163</f>
        <v>0</v>
      </c>
    </row>
    <row r="163" spans="1:9">
      <c r="A163">
        <v>813112</v>
      </c>
      <c r="B163" s="13" t="s">
        <v>127</v>
      </c>
      <c r="H163">
        <v>0</v>
      </c>
    </row>
    <row r="164" spans="1:9">
      <c r="A164" s="33">
        <v>931000</v>
      </c>
      <c r="B164" s="14" t="s">
        <v>136</v>
      </c>
      <c r="C164" s="1"/>
      <c r="D164" s="1"/>
      <c r="E164" s="1"/>
      <c r="F164" s="1">
        <f>F165</f>
        <v>0</v>
      </c>
      <c r="H164">
        <f>H165</f>
        <v>0</v>
      </c>
    </row>
    <row r="165" spans="1:9" ht="12" customHeight="1">
      <c r="A165">
        <v>931100</v>
      </c>
      <c r="B165" s="19" t="s">
        <v>137</v>
      </c>
      <c r="C165" s="7"/>
      <c r="D165" s="7"/>
      <c r="E165" s="7"/>
      <c r="F165" s="7"/>
      <c r="H165">
        <v>0</v>
      </c>
    </row>
    <row r="166" spans="1:9" hidden="1">
      <c r="B166" s="13"/>
    </row>
    <row r="167" spans="1:9" ht="15.75">
      <c r="A167" s="3"/>
      <c r="B167" s="52" t="s">
        <v>128</v>
      </c>
      <c r="C167" s="36"/>
      <c r="D167" s="36"/>
      <c r="E167" s="36"/>
      <c r="F167" s="3"/>
      <c r="G167" s="3"/>
      <c r="H167" s="3"/>
      <c r="I167" s="3"/>
    </row>
    <row r="168" spans="1:9" ht="16.5" thickBot="1">
      <c r="A168" s="38"/>
      <c r="B168" s="38" t="s">
        <v>129</v>
      </c>
      <c r="C168" s="38"/>
      <c r="D168" s="38"/>
      <c r="E168" s="38"/>
      <c r="F168" s="95">
        <f>F84+F161</f>
        <v>1840000</v>
      </c>
      <c r="G168" s="2"/>
      <c r="H168" s="95">
        <f>H84+H161</f>
        <v>1971000</v>
      </c>
      <c r="I168" s="81">
        <f>H168/F168*100</f>
        <v>107.1195652173913</v>
      </c>
    </row>
    <row r="169" spans="1:9" ht="15.75">
      <c r="A169" s="5"/>
      <c r="B169" s="5"/>
      <c r="C169" s="5"/>
      <c r="D169" s="5"/>
      <c r="E169" s="5"/>
      <c r="F169" s="5"/>
      <c r="H169" s="1" t="s">
        <v>485</v>
      </c>
    </row>
    <row r="170" spans="1:9" ht="15.75">
      <c r="A170" s="5" t="s">
        <v>535</v>
      </c>
      <c r="B170" s="5"/>
      <c r="C170" s="5"/>
      <c r="D170" s="5"/>
      <c r="E170" s="5"/>
      <c r="F170" s="5"/>
    </row>
    <row r="171" spans="1:9" ht="15.75">
      <c r="A171" s="37"/>
      <c r="B171" s="37"/>
      <c r="C171" s="37"/>
      <c r="D171" s="37"/>
      <c r="E171" s="37"/>
      <c r="F171" s="37"/>
      <c r="G171" s="4"/>
      <c r="H171" s="4"/>
      <c r="I171" s="4"/>
    </row>
    <row r="172" spans="1:9" ht="15.75">
      <c r="A172" s="37"/>
      <c r="B172" s="37"/>
      <c r="C172" s="37"/>
      <c r="D172" s="37"/>
      <c r="E172" s="37"/>
      <c r="F172" s="37"/>
      <c r="G172" s="4"/>
      <c r="H172" s="4"/>
      <c r="I172" s="4"/>
    </row>
    <row r="173" spans="1:9">
      <c r="A173" s="17"/>
      <c r="B173" s="17"/>
      <c r="C173" s="17"/>
      <c r="D173" s="17"/>
      <c r="E173" s="17"/>
      <c r="F173" s="46"/>
      <c r="G173" s="17"/>
      <c r="H173" s="17"/>
      <c r="I173" s="17"/>
    </row>
    <row r="174" spans="1:9">
      <c r="A174" s="31"/>
      <c r="B174" s="31"/>
      <c r="C174" s="31"/>
      <c r="D174" s="31"/>
      <c r="E174" s="31"/>
      <c r="F174" s="91"/>
      <c r="G174" s="31"/>
      <c r="H174" s="31"/>
      <c r="I174" s="31"/>
    </row>
    <row r="175" spans="1:9" ht="21.75" customHeight="1">
      <c r="A175" s="16" t="s">
        <v>0</v>
      </c>
      <c r="B175" s="16"/>
      <c r="C175" s="16"/>
      <c r="D175" s="16" t="s">
        <v>2</v>
      </c>
      <c r="E175" s="16"/>
      <c r="F175" s="43" t="s">
        <v>285</v>
      </c>
      <c r="G175" s="16"/>
      <c r="H175" s="42" t="s">
        <v>398</v>
      </c>
      <c r="I175" s="16" t="s">
        <v>138</v>
      </c>
    </row>
    <row r="176" spans="1:9">
      <c r="A176" s="31" t="s">
        <v>1</v>
      </c>
      <c r="B176" s="31"/>
      <c r="C176" s="31"/>
      <c r="D176" s="31"/>
      <c r="E176" s="31"/>
      <c r="F176" s="44">
        <v>2019</v>
      </c>
      <c r="G176" s="31"/>
      <c r="H176" s="44">
        <v>2020</v>
      </c>
      <c r="I176" s="31"/>
    </row>
    <row r="177" spans="1:9">
      <c r="A177" s="100">
        <v>1</v>
      </c>
      <c r="B177" s="100"/>
      <c r="C177" s="100"/>
      <c r="D177" s="100">
        <v>2</v>
      </c>
      <c r="E177" s="100"/>
      <c r="F177" s="100">
        <v>3</v>
      </c>
      <c r="G177" s="100"/>
      <c r="H177" s="100">
        <v>4</v>
      </c>
      <c r="I177" s="100">
        <v>5</v>
      </c>
    </row>
    <row r="178" spans="1:9" ht="12.75" customHeight="1">
      <c r="A178" s="32">
        <v>41</v>
      </c>
      <c r="B178" s="16" t="s">
        <v>494</v>
      </c>
      <c r="C178" s="3"/>
      <c r="D178" s="3"/>
      <c r="E178" s="3"/>
      <c r="F178" s="74">
        <f>F181+F189+F200+F205+F208+F211</f>
        <v>1442330</v>
      </c>
      <c r="G178" s="3"/>
      <c r="H178" s="47">
        <f>H181+H189+H200+H205+H208+H211</f>
        <v>1536917</v>
      </c>
      <c r="I178" s="152">
        <f>H178/F178*100</f>
        <v>106.55793057067385</v>
      </c>
    </row>
    <row r="179" spans="1:9" hidden="1">
      <c r="A179" s="104" t="s">
        <v>87</v>
      </c>
      <c r="B179" s="16"/>
      <c r="C179" s="16"/>
      <c r="D179" s="16"/>
      <c r="E179" s="16"/>
      <c r="F179" s="47">
        <f>F181+F222</f>
        <v>831786</v>
      </c>
      <c r="G179" s="16"/>
      <c r="H179" s="47">
        <f>H181+H189+H200+H205+H208+H211+H219+H222</f>
        <v>1571917</v>
      </c>
      <c r="I179" s="105">
        <f>H179/F179*100</f>
        <v>188.98093980903744</v>
      </c>
    </row>
    <row r="180" spans="1:9" hidden="1">
      <c r="A180" s="106"/>
      <c r="B180" s="4"/>
      <c r="C180" s="4"/>
      <c r="D180" s="4"/>
      <c r="E180" s="4"/>
      <c r="F180" s="4"/>
      <c r="G180" s="4"/>
      <c r="H180" s="45"/>
      <c r="I180" s="107">
        <v>0</v>
      </c>
    </row>
    <row r="181" spans="1:9">
      <c r="A181" s="148">
        <v>411</v>
      </c>
      <c r="B181" s="16" t="s">
        <v>493</v>
      </c>
      <c r="C181" s="16"/>
      <c r="D181" s="16"/>
      <c r="E181" s="20"/>
      <c r="F181" s="76">
        <f>F183+F185+F187+F188</f>
        <v>817786</v>
      </c>
      <c r="G181" s="20"/>
      <c r="H181" s="76">
        <f>H183+H185+H187+H188</f>
        <v>859044</v>
      </c>
      <c r="I181" s="105">
        <f t="shared" ref="I181:I193" si="5">H181/F181*100</f>
        <v>105.04508514452435</v>
      </c>
    </row>
    <row r="182" spans="1:9" ht="1.5" customHeight="1">
      <c r="A182" s="108">
        <v>411</v>
      </c>
      <c r="B182" s="17" t="s">
        <v>25</v>
      </c>
      <c r="C182" s="17"/>
      <c r="D182" s="17"/>
      <c r="E182" s="17"/>
      <c r="F182" s="46">
        <f>F183+F186</f>
        <v>627778</v>
      </c>
      <c r="G182" s="17"/>
      <c r="H182" s="46">
        <f>H183+H186</f>
        <v>669748</v>
      </c>
      <c r="I182" s="107">
        <f t="shared" si="5"/>
        <v>106.68548435912058</v>
      </c>
    </row>
    <row r="183" spans="1:9" ht="11.25" customHeight="1">
      <c r="A183" s="106">
        <v>411100</v>
      </c>
      <c r="B183" s="4" t="s">
        <v>98</v>
      </c>
      <c r="C183" s="4"/>
      <c r="D183" s="4"/>
      <c r="E183" s="4"/>
      <c r="F183" s="45">
        <v>627778</v>
      </c>
      <c r="G183" s="4"/>
      <c r="H183" s="45">
        <v>664773</v>
      </c>
      <c r="I183" s="107">
        <f t="shared" si="5"/>
        <v>105.89300676353743</v>
      </c>
    </row>
    <row r="184" spans="1:9" ht="8.25" hidden="1" customHeight="1">
      <c r="A184" s="106">
        <v>411200</v>
      </c>
      <c r="B184" s="4" t="s">
        <v>99</v>
      </c>
      <c r="C184" s="4"/>
      <c r="D184" s="4"/>
      <c r="E184" s="4"/>
      <c r="F184" s="4"/>
      <c r="G184" s="4"/>
      <c r="H184" s="4"/>
      <c r="I184" s="107">
        <v>0</v>
      </c>
    </row>
    <row r="185" spans="1:9" ht="12.75" customHeight="1">
      <c r="A185" s="106">
        <v>411200</v>
      </c>
      <c r="B185" s="4" t="s">
        <v>491</v>
      </c>
      <c r="C185" s="4"/>
      <c r="D185" s="4"/>
      <c r="E185" s="4"/>
      <c r="F185" s="45">
        <v>182011</v>
      </c>
      <c r="G185" s="4"/>
      <c r="H185" s="45">
        <v>181144</v>
      </c>
      <c r="I185" s="107">
        <f>H185/F185*100</f>
        <v>99.523655163698905</v>
      </c>
    </row>
    <row r="186" spans="1:9" hidden="1">
      <c r="A186" s="106">
        <v>411300</v>
      </c>
      <c r="B186" s="4" t="s">
        <v>430</v>
      </c>
      <c r="C186" s="4"/>
      <c r="D186" s="4"/>
      <c r="E186" s="4"/>
      <c r="F186" s="45"/>
      <c r="G186" s="4"/>
      <c r="H186" s="45">
        <v>4975</v>
      </c>
      <c r="I186" s="107" t="e">
        <f t="shared" si="5"/>
        <v>#DIV/0!</v>
      </c>
    </row>
    <row r="187" spans="1:9">
      <c r="A187" s="106">
        <v>411300</v>
      </c>
      <c r="B187" s="13" t="s">
        <v>492</v>
      </c>
      <c r="C187" s="4"/>
      <c r="D187" s="4"/>
      <c r="E187" s="4"/>
      <c r="F187" s="45">
        <v>3297</v>
      </c>
      <c r="G187" s="4"/>
      <c r="H187" s="45">
        <v>8427</v>
      </c>
      <c r="I187" s="107">
        <f t="shared" si="5"/>
        <v>255.59599636032755</v>
      </c>
    </row>
    <row r="188" spans="1:9" ht="12.75" customHeight="1" thickBot="1">
      <c r="A188" s="149">
        <v>411400</v>
      </c>
      <c r="B188" s="55" t="s">
        <v>431</v>
      </c>
      <c r="C188" s="2"/>
      <c r="D188" s="2"/>
      <c r="E188" s="2"/>
      <c r="F188" s="67">
        <v>4700</v>
      </c>
      <c r="G188" s="2"/>
      <c r="H188" s="67">
        <v>4700</v>
      </c>
      <c r="I188" s="150">
        <f>H188/F188*100</f>
        <v>100</v>
      </c>
    </row>
    <row r="189" spans="1:9">
      <c r="A189" s="30">
        <v>412</v>
      </c>
      <c r="B189" s="17" t="s">
        <v>100</v>
      </c>
      <c r="C189" s="17"/>
      <c r="D189" s="17"/>
      <c r="E189" s="17"/>
      <c r="F189" s="46">
        <f>F190+F192+F193+F194+F195+F196+F197+F199</f>
        <v>263865</v>
      </c>
      <c r="G189" s="17"/>
      <c r="H189" s="46">
        <f>H190+H192+H193+H194+H195+H196+H197+H199</f>
        <v>288365</v>
      </c>
      <c r="I189" s="78">
        <f t="shared" si="5"/>
        <v>109.28505106778088</v>
      </c>
    </row>
    <row r="190" spans="1:9">
      <c r="A190" s="4">
        <v>412100</v>
      </c>
      <c r="B190" s="4" t="s">
        <v>89</v>
      </c>
      <c r="C190" s="4"/>
      <c r="D190" s="4"/>
      <c r="E190" s="4"/>
      <c r="F190" s="45">
        <v>0</v>
      </c>
      <c r="G190" s="4"/>
      <c r="H190" s="45">
        <v>300</v>
      </c>
      <c r="I190" s="78" t="e">
        <f t="shared" si="5"/>
        <v>#DIV/0!</v>
      </c>
    </row>
    <row r="191" spans="1:9">
      <c r="A191" s="4">
        <v>412200</v>
      </c>
      <c r="B191" s="4" t="s">
        <v>90</v>
      </c>
      <c r="C191" s="4"/>
      <c r="D191" s="4"/>
      <c r="E191" s="4"/>
      <c r="F191" s="4"/>
      <c r="G191" s="4"/>
      <c r="H191" s="45"/>
      <c r="I191" s="78">
        <v>0</v>
      </c>
    </row>
    <row r="192" spans="1:9">
      <c r="A192" s="4"/>
      <c r="B192" s="4" t="s">
        <v>91</v>
      </c>
      <c r="C192" s="4"/>
      <c r="D192" s="4"/>
      <c r="E192" s="4"/>
      <c r="F192" s="45">
        <v>31780</v>
      </c>
      <c r="G192" s="4"/>
      <c r="H192" s="45">
        <v>31180</v>
      </c>
      <c r="I192" s="78">
        <f t="shared" si="5"/>
        <v>98.112020138451868</v>
      </c>
    </row>
    <row r="193" spans="1:9">
      <c r="A193" s="4">
        <v>412300</v>
      </c>
      <c r="B193" s="4" t="s">
        <v>92</v>
      </c>
      <c r="C193" s="4"/>
      <c r="D193" s="4"/>
      <c r="E193" s="4"/>
      <c r="F193" s="45">
        <v>10900</v>
      </c>
      <c r="G193" s="4"/>
      <c r="H193" s="45">
        <v>10900</v>
      </c>
      <c r="I193" s="78">
        <f t="shared" si="5"/>
        <v>100</v>
      </c>
    </row>
    <row r="194" spans="1:9">
      <c r="A194" s="4">
        <v>412500</v>
      </c>
      <c r="B194" s="4" t="s">
        <v>93</v>
      </c>
      <c r="C194" s="4"/>
      <c r="D194" s="4"/>
      <c r="E194" s="4"/>
      <c r="F194" s="45">
        <v>20000</v>
      </c>
      <c r="G194" s="4"/>
      <c r="H194" s="48">
        <v>20000</v>
      </c>
      <c r="I194" s="78">
        <f>H194/F194*100</f>
        <v>100</v>
      </c>
    </row>
    <row r="195" spans="1:9">
      <c r="A195" s="4">
        <v>412600</v>
      </c>
      <c r="B195" s="4" t="s">
        <v>94</v>
      </c>
      <c r="C195" s="4"/>
      <c r="D195" s="4"/>
      <c r="E195" s="4"/>
      <c r="F195" s="48">
        <v>9600</v>
      </c>
      <c r="G195" s="4"/>
      <c r="H195" s="48">
        <v>11600</v>
      </c>
      <c r="I195" s="78">
        <f>H195/F195*100</f>
        <v>120.83333333333333</v>
      </c>
    </row>
    <row r="196" spans="1:9">
      <c r="A196" s="4">
        <v>412700</v>
      </c>
      <c r="B196" s="4" t="s">
        <v>95</v>
      </c>
      <c r="C196" s="4"/>
      <c r="D196" s="4"/>
      <c r="E196" s="4"/>
      <c r="F196" s="48">
        <v>14485</v>
      </c>
      <c r="G196" s="4"/>
      <c r="H196" s="45">
        <v>10920</v>
      </c>
      <c r="I196" s="79">
        <f>H196/F196*100</f>
        <v>75.388332758025541</v>
      </c>
    </row>
    <row r="197" spans="1:9">
      <c r="A197" s="4">
        <v>412800</v>
      </c>
      <c r="B197" s="4" t="s">
        <v>101</v>
      </c>
      <c r="C197" s="4"/>
      <c r="D197" s="4"/>
      <c r="E197" s="4"/>
      <c r="F197" s="48">
        <v>35000</v>
      </c>
      <c r="G197" s="4"/>
      <c r="H197" s="45">
        <v>37000</v>
      </c>
      <c r="I197" s="79">
        <f t="shared" ref="I197:I216" si="6">H197/F197*100</f>
        <v>105.71428571428572</v>
      </c>
    </row>
    <row r="198" spans="1:9">
      <c r="A198" s="4"/>
      <c r="B198" s="4" t="s">
        <v>96</v>
      </c>
      <c r="C198" s="4"/>
      <c r="D198" s="4"/>
      <c r="E198" s="4"/>
      <c r="F198" s="45"/>
      <c r="G198" s="4"/>
      <c r="H198" s="45"/>
      <c r="I198" s="79">
        <v>0</v>
      </c>
    </row>
    <row r="199" spans="1:9">
      <c r="A199" s="23">
        <v>412900</v>
      </c>
      <c r="B199" s="23" t="s">
        <v>97</v>
      </c>
      <c r="C199" s="23"/>
      <c r="D199" s="23"/>
      <c r="E199" s="23"/>
      <c r="F199" s="49">
        <v>142100</v>
      </c>
      <c r="G199" s="23"/>
      <c r="H199" s="49">
        <v>166465</v>
      </c>
      <c r="I199" s="79">
        <f t="shared" si="6"/>
        <v>117.14637579169597</v>
      </c>
    </row>
    <row r="200" spans="1:9">
      <c r="A200" s="35">
        <v>413</v>
      </c>
      <c r="B200" s="15" t="s">
        <v>102</v>
      </c>
      <c r="C200" s="16"/>
      <c r="D200" s="16"/>
      <c r="E200" s="16"/>
      <c r="F200" s="47">
        <f>F202+F203</f>
        <v>15679</v>
      </c>
      <c r="G200" s="16"/>
      <c r="H200" s="47">
        <f>H202</f>
        <v>10008</v>
      </c>
      <c r="I200" s="79">
        <f t="shared" si="6"/>
        <v>63.830601441418452</v>
      </c>
    </row>
    <row r="201" spans="1:9">
      <c r="A201" s="17"/>
      <c r="B201" s="14" t="s">
        <v>103</v>
      </c>
      <c r="C201" s="17"/>
      <c r="D201" s="17"/>
      <c r="E201" s="17"/>
      <c r="F201" s="46"/>
      <c r="G201" s="17"/>
      <c r="H201" s="46"/>
      <c r="I201" s="79">
        <v>0</v>
      </c>
    </row>
    <row r="202" spans="1:9">
      <c r="A202" s="13">
        <v>413341</v>
      </c>
      <c r="B202" s="13" t="s">
        <v>529</v>
      </c>
      <c r="C202" s="4"/>
      <c r="D202" s="4"/>
      <c r="E202" s="4"/>
      <c r="F202" s="45">
        <v>15679</v>
      </c>
      <c r="G202" s="4"/>
      <c r="H202" s="45">
        <v>10008</v>
      </c>
      <c r="I202" s="79">
        <f t="shared" si="6"/>
        <v>63.830601441418452</v>
      </c>
    </row>
    <row r="203" spans="1:9">
      <c r="A203" s="25">
        <v>413911</v>
      </c>
      <c r="B203" s="25" t="s">
        <v>104</v>
      </c>
      <c r="C203" s="23"/>
      <c r="D203" s="23"/>
      <c r="E203" s="23"/>
      <c r="F203" s="23"/>
      <c r="G203" s="23"/>
      <c r="H203" s="49"/>
      <c r="I203" s="79">
        <v>0</v>
      </c>
    </row>
    <row r="204" spans="1:9">
      <c r="A204" s="16"/>
      <c r="B204" s="16"/>
      <c r="C204" s="16"/>
      <c r="D204" s="16"/>
      <c r="E204" s="16"/>
      <c r="F204" s="16"/>
      <c r="G204" s="16"/>
      <c r="H204" s="16"/>
      <c r="I204" s="79">
        <v>0</v>
      </c>
    </row>
    <row r="205" spans="1:9">
      <c r="A205" s="30">
        <v>414</v>
      </c>
      <c r="B205" s="17" t="s">
        <v>28</v>
      </c>
      <c r="C205" s="17"/>
      <c r="D205" s="17"/>
      <c r="E205" s="17"/>
      <c r="F205" s="46">
        <f>F206</f>
        <v>20000</v>
      </c>
      <c r="G205" s="17"/>
      <c r="H205" s="46">
        <f>H206</f>
        <v>20000</v>
      </c>
      <c r="I205" s="79">
        <f t="shared" si="6"/>
        <v>100</v>
      </c>
    </row>
    <row r="206" spans="1:9">
      <c r="A206" s="23">
        <v>414100</v>
      </c>
      <c r="B206" s="23" t="s">
        <v>28</v>
      </c>
      <c r="C206" s="23"/>
      <c r="D206" s="23"/>
      <c r="E206" s="23"/>
      <c r="F206" s="49">
        <v>20000</v>
      </c>
      <c r="G206" s="23"/>
      <c r="H206" s="49">
        <v>20000</v>
      </c>
      <c r="I206" s="79">
        <f t="shared" si="6"/>
        <v>100</v>
      </c>
    </row>
    <row r="207" spans="1:9">
      <c r="I207" s="79">
        <v>0</v>
      </c>
    </row>
    <row r="208" spans="1:9">
      <c r="A208" s="32">
        <v>415</v>
      </c>
      <c r="B208" s="16" t="s">
        <v>19</v>
      </c>
      <c r="C208" s="16"/>
      <c r="D208" s="16"/>
      <c r="E208" s="16"/>
      <c r="F208" s="47">
        <f>F209</f>
        <v>144500</v>
      </c>
      <c r="G208" s="16"/>
      <c r="H208" s="47">
        <f>H209</f>
        <v>160000</v>
      </c>
      <c r="I208" s="79">
        <f t="shared" si="6"/>
        <v>110.72664359861592</v>
      </c>
    </row>
    <row r="209" spans="1:9">
      <c r="A209" s="23">
        <v>415200</v>
      </c>
      <c r="B209" s="23" t="s">
        <v>84</v>
      </c>
      <c r="C209" s="23"/>
      <c r="D209" s="23"/>
      <c r="E209" s="23"/>
      <c r="F209" s="49">
        <v>144500</v>
      </c>
      <c r="G209" s="23"/>
      <c r="H209" s="49">
        <v>160000</v>
      </c>
      <c r="I209" s="79">
        <f t="shared" si="6"/>
        <v>110.72664359861592</v>
      </c>
    </row>
    <row r="210" spans="1:9">
      <c r="A210" s="3"/>
      <c r="B210" s="3"/>
      <c r="C210" s="3"/>
      <c r="D210" s="3"/>
      <c r="E210" s="3"/>
      <c r="F210" s="3"/>
      <c r="G210" s="3"/>
      <c r="H210" s="3"/>
      <c r="I210" s="79">
        <v>0</v>
      </c>
    </row>
    <row r="211" spans="1:9">
      <c r="A211" s="30">
        <v>416</v>
      </c>
      <c r="B211" s="17" t="s">
        <v>105</v>
      </c>
      <c r="C211" s="17"/>
      <c r="D211" s="17"/>
      <c r="E211" s="17"/>
      <c r="F211" s="46">
        <f>F214+F216</f>
        <v>180500</v>
      </c>
      <c r="G211" s="17"/>
      <c r="H211" s="46">
        <f>H214+H216</f>
        <v>199500</v>
      </c>
      <c r="I211" s="79">
        <f t="shared" si="6"/>
        <v>110.5263157894737</v>
      </c>
    </row>
    <row r="212" spans="1:9">
      <c r="A212" s="17"/>
      <c r="B212" s="17" t="s">
        <v>106</v>
      </c>
      <c r="C212" s="17"/>
      <c r="D212" s="17"/>
      <c r="E212" s="17"/>
      <c r="F212" s="46"/>
      <c r="G212" s="17"/>
      <c r="H212" s="46"/>
      <c r="I212" s="79">
        <v>0</v>
      </c>
    </row>
    <row r="213" spans="1:9">
      <c r="A213" s="4">
        <v>416100</v>
      </c>
      <c r="B213" s="4" t="s">
        <v>107</v>
      </c>
      <c r="C213" s="4"/>
      <c r="D213" s="4"/>
      <c r="E213" s="4"/>
      <c r="F213" s="45"/>
      <c r="G213" s="4"/>
      <c r="H213" s="45"/>
      <c r="I213" s="79">
        <v>0</v>
      </c>
    </row>
    <row r="214" spans="1:9">
      <c r="A214" s="4"/>
      <c r="B214" s="4" t="s">
        <v>108</v>
      </c>
      <c r="C214" s="4"/>
      <c r="D214" s="4"/>
      <c r="E214" s="4"/>
      <c r="F214" s="45">
        <v>153500</v>
      </c>
      <c r="G214" s="4"/>
      <c r="H214" s="45">
        <v>169500</v>
      </c>
      <c r="I214" s="79">
        <f t="shared" si="6"/>
        <v>110.42345276872965</v>
      </c>
    </row>
    <row r="215" spans="1:9">
      <c r="A215" s="4">
        <v>416300</v>
      </c>
      <c r="B215" s="4" t="s">
        <v>109</v>
      </c>
      <c r="C215" s="4"/>
      <c r="D215" s="4"/>
      <c r="E215" s="4"/>
      <c r="F215" s="45"/>
      <c r="G215" s="4"/>
      <c r="H215" s="45"/>
      <c r="I215" s="79">
        <v>0</v>
      </c>
    </row>
    <row r="216" spans="1:9">
      <c r="A216" s="4"/>
      <c r="B216" s="4" t="s">
        <v>110</v>
      </c>
      <c r="C216" s="4"/>
      <c r="D216" s="4"/>
      <c r="E216" s="4"/>
      <c r="F216" s="45">
        <v>27000</v>
      </c>
      <c r="G216" s="4"/>
      <c r="H216" s="45">
        <v>30000</v>
      </c>
      <c r="I216" s="79">
        <f t="shared" si="6"/>
        <v>111.11111111111111</v>
      </c>
    </row>
    <row r="217" spans="1:9">
      <c r="A217" s="32">
        <v>419</v>
      </c>
      <c r="B217" s="15" t="s">
        <v>418</v>
      </c>
      <c r="C217" s="16"/>
      <c r="D217" s="16"/>
      <c r="E217" s="16"/>
      <c r="F217" s="47">
        <f>F218</f>
        <v>0</v>
      </c>
      <c r="G217" s="16"/>
      <c r="H217" s="16">
        <f>H218</f>
        <v>0</v>
      </c>
      <c r="I217" s="77" t="e">
        <f>H217/F217*100</f>
        <v>#DIV/0!</v>
      </c>
    </row>
    <row r="218" spans="1:9">
      <c r="A218" s="25">
        <v>419000</v>
      </c>
      <c r="B218" s="25" t="s">
        <v>418</v>
      </c>
      <c r="C218" s="23"/>
      <c r="D218" s="23"/>
      <c r="E218" s="23"/>
      <c r="F218" s="23"/>
      <c r="G218" s="23"/>
      <c r="H218" s="23"/>
      <c r="I218" s="23" t="e">
        <f>H218/F218*100</f>
        <v>#DIV/0!</v>
      </c>
    </row>
    <row r="219" spans="1:9">
      <c r="A219" s="34">
        <v>487</v>
      </c>
      <c r="B219" s="14" t="s">
        <v>472</v>
      </c>
      <c r="C219" s="17"/>
      <c r="D219" s="17"/>
      <c r="E219" s="17"/>
      <c r="F219" s="46">
        <f>F220</f>
        <v>14000</v>
      </c>
      <c r="G219" s="17"/>
      <c r="H219" s="46">
        <f>H220</f>
        <v>15000</v>
      </c>
      <c r="I219" s="17">
        <f>H219/F219*100</f>
        <v>107.14285714285714</v>
      </c>
    </row>
    <row r="220" spans="1:9">
      <c r="A220" s="13">
        <v>487000</v>
      </c>
      <c r="B220" s="92" t="s">
        <v>447</v>
      </c>
      <c r="C220" s="4"/>
      <c r="D220" s="4"/>
      <c r="E220" s="4"/>
      <c r="F220" s="45">
        <v>14000</v>
      </c>
      <c r="G220" s="4"/>
      <c r="H220" s="45">
        <v>15000</v>
      </c>
      <c r="I220" s="4">
        <f>H220/F220*100</f>
        <v>107.14285714285714</v>
      </c>
    </row>
    <row r="221" spans="1:9">
      <c r="A221" s="13"/>
      <c r="B221" s="92"/>
      <c r="C221" s="4"/>
      <c r="D221" s="4"/>
      <c r="E221" s="4"/>
      <c r="F221" s="4"/>
      <c r="G221" s="4"/>
      <c r="H221" s="45"/>
      <c r="I221" s="4"/>
    </row>
    <row r="222" spans="1:9">
      <c r="A222" s="60" t="s">
        <v>111</v>
      </c>
      <c r="B222" s="60" t="s">
        <v>112</v>
      </c>
      <c r="C222" s="60"/>
      <c r="D222" s="60"/>
      <c r="E222" s="60"/>
      <c r="F222" s="135">
        <v>14000</v>
      </c>
      <c r="G222" s="60"/>
      <c r="H222" s="135">
        <v>20000</v>
      </c>
      <c r="I222" s="122">
        <f>H222/F222*100</f>
        <v>142.85714285714286</v>
      </c>
    </row>
    <row r="223" spans="1:9">
      <c r="A223" s="17"/>
      <c r="B223" s="17"/>
      <c r="C223" s="17"/>
      <c r="D223" s="17"/>
      <c r="E223" s="17"/>
      <c r="F223" s="17"/>
      <c r="G223" s="17"/>
      <c r="H223" s="17"/>
      <c r="I223" s="17"/>
    </row>
    <row r="224" spans="1:9">
      <c r="A224" s="17"/>
      <c r="B224" s="17"/>
      <c r="C224" s="17"/>
      <c r="D224" s="17"/>
      <c r="E224" s="17"/>
      <c r="F224" s="17"/>
      <c r="G224" s="17"/>
      <c r="H224" s="17"/>
      <c r="I224" s="17"/>
    </row>
    <row r="225" spans="1:9">
      <c r="A225" s="17"/>
      <c r="B225" s="17"/>
      <c r="C225" s="17"/>
      <c r="D225" s="17"/>
      <c r="E225" s="17"/>
      <c r="F225" s="17"/>
      <c r="G225" s="17"/>
      <c r="H225" s="17"/>
      <c r="I225" s="17"/>
    </row>
    <row r="226" spans="1:9">
      <c r="A226" s="17"/>
      <c r="B226" s="17"/>
      <c r="C226" s="17"/>
      <c r="D226" s="17"/>
      <c r="E226" s="17"/>
      <c r="F226" s="17"/>
      <c r="G226" s="17"/>
      <c r="H226" s="17"/>
      <c r="I226" s="17"/>
    </row>
    <row r="227" spans="1:9">
      <c r="A227" s="17"/>
      <c r="B227" s="17"/>
      <c r="C227" s="17"/>
      <c r="D227" s="17"/>
      <c r="E227" s="17"/>
      <c r="F227" s="17"/>
      <c r="G227" s="17"/>
      <c r="H227" s="17"/>
      <c r="I227" s="17"/>
    </row>
    <row r="228" spans="1:9">
      <c r="A228" s="17"/>
      <c r="B228" s="17"/>
      <c r="C228" s="17"/>
      <c r="D228" s="17"/>
      <c r="E228" s="17"/>
      <c r="F228" s="17"/>
      <c r="G228" s="17"/>
      <c r="H228" s="17"/>
      <c r="I228" s="17"/>
    </row>
    <row r="229" spans="1:9">
      <c r="A229" s="17"/>
      <c r="B229" s="17"/>
      <c r="C229" s="17"/>
      <c r="D229" s="17"/>
      <c r="E229" s="17"/>
      <c r="F229" s="17"/>
      <c r="G229" s="17"/>
      <c r="H229" s="17"/>
      <c r="I229" s="17"/>
    </row>
    <row r="230" spans="1:9">
      <c r="A230" s="17"/>
      <c r="B230" s="17"/>
      <c r="C230" s="17"/>
      <c r="D230" s="17"/>
      <c r="E230" s="17"/>
      <c r="F230" s="17"/>
      <c r="G230" s="17"/>
      <c r="H230" s="17" t="s">
        <v>486</v>
      </c>
      <c r="I230" s="17"/>
    </row>
    <row r="231" spans="1:9">
      <c r="A231" s="16" t="s">
        <v>0</v>
      </c>
      <c r="B231" s="16"/>
      <c r="C231" s="16"/>
      <c r="D231" s="16" t="s">
        <v>2</v>
      </c>
      <c r="E231" s="16"/>
      <c r="F231" s="16" t="s">
        <v>399</v>
      </c>
      <c r="G231" s="16"/>
      <c r="H231" s="16" t="s">
        <v>398</v>
      </c>
      <c r="I231" s="16" t="s">
        <v>138</v>
      </c>
    </row>
    <row r="232" spans="1:9">
      <c r="A232" s="23" t="s">
        <v>1</v>
      </c>
      <c r="B232" s="23"/>
      <c r="C232" s="23"/>
      <c r="D232" s="23"/>
      <c r="E232" s="23"/>
      <c r="F232" s="31">
        <v>2019</v>
      </c>
      <c r="G232" s="23"/>
      <c r="H232" s="31">
        <v>2020</v>
      </c>
      <c r="I232" s="23"/>
    </row>
    <row r="233" spans="1:9">
      <c r="A233" s="17">
        <v>1</v>
      </c>
      <c r="B233" s="17"/>
      <c r="C233" s="17"/>
      <c r="D233" s="17">
        <v>2</v>
      </c>
      <c r="E233" s="17"/>
      <c r="F233" s="17">
        <v>3</v>
      </c>
      <c r="G233" s="17"/>
      <c r="H233" s="17">
        <v>4</v>
      </c>
      <c r="I233" s="14">
        <v>5</v>
      </c>
    </row>
    <row r="234" spans="1:9">
      <c r="A234" s="16"/>
      <c r="B234" s="60"/>
      <c r="C234" s="60"/>
      <c r="D234" s="60"/>
      <c r="E234" s="60"/>
      <c r="F234" s="60"/>
      <c r="G234" s="60"/>
      <c r="H234" s="147"/>
      <c r="I234" s="60"/>
    </row>
    <row r="235" spans="1:9">
      <c r="A235" s="16" t="s">
        <v>113</v>
      </c>
      <c r="B235" s="17"/>
      <c r="C235" s="17"/>
      <c r="D235" s="17"/>
      <c r="E235" s="4"/>
      <c r="F235" s="46">
        <f>F236</f>
        <v>140950</v>
      </c>
      <c r="G235" s="4"/>
      <c r="H235" s="46">
        <f>H236</f>
        <v>140950</v>
      </c>
      <c r="I235" s="79">
        <f t="shared" ref="I235:I241" si="7">H235/F235*100</f>
        <v>100</v>
      </c>
    </row>
    <row r="236" spans="1:9">
      <c r="A236" s="29">
        <v>51</v>
      </c>
      <c r="B236" s="21" t="s">
        <v>114</v>
      </c>
      <c r="C236" s="21"/>
      <c r="D236" s="21"/>
      <c r="E236" s="21"/>
      <c r="F236" s="50">
        <f>F237+F246+F250</f>
        <v>140950</v>
      </c>
      <c r="G236" s="21"/>
      <c r="H236" s="50">
        <f>H237+H246</f>
        <v>140950</v>
      </c>
      <c r="I236" s="79">
        <f t="shared" si="7"/>
        <v>100</v>
      </c>
    </row>
    <row r="237" spans="1:9">
      <c r="A237" s="30">
        <v>511</v>
      </c>
      <c r="B237" s="17" t="s">
        <v>316</v>
      </c>
      <c r="C237" s="17"/>
      <c r="D237" s="17"/>
      <c r="E237" s="17"/>
      <c r="F237" s="46">
        <f>F238+F239+F240+F241</f>
        <v>138500</v>
      </c>
      <c r="G237" s="17"/>
      <c r="H237" s="46">
        <f>H238+H240+H241</f>
        <v>137950</v>
      </c>
      <c r="I237" s="79">
        <f t="shared" si="7"/>
        <v>99.602888086642608</v>
      </c>
    </row>
    <row r="238" spans="1:9">
      <c r="A238" s="4">
        <v>511100</v>
      </c>
      <c r="B238" s="4" t="s">
        <v>115</v>
      </c>
      <c r="C238" s="4"/>
      <c r="D238" s="4"/>
      <c r="E238" s="4"/>
      <c r="F238" s="45">
        <v>100000</v>
      </c>
      <c r="G238" s="4"/>
      <c r="H238" s="45">
        <v>70000</v>
      </c>
      <c r="I238" s="79">
        <f t="shared" si="7"/>
        <v>70</v>
      </c>
    </row>
    <row r="239" spans="1:9">
      <c r="A239" s="4">
        <v>511200</v>
      </c>
      <c r="B239" s="4" t="s">
        <v>118</v>
      </c>
      <c r="C239" s="4"/>
      <c r="D239" s="4"/>
      <c r="E239" s="4"/>
      <c r="F239" s="4">
        <v>0</v>
      </c>
      <c r="G239" s="4"/>
      <c r="H239" s="45">
        <v>0</v>
      </c>
      <c r="I239" s="79" t="e">
        <f t="shared" si="7"/>
        <v>#DIV/0!</v>
      </c>
    </row>
    <row r="240" spans="1:9">
      <c r="A240" s="4"/>
      <c r="B240" s="4" t="s">
        <v>116</v>
      </c>
      <c r="C240" s="4"/>
      <c r="D240" s="4"/>
      <c r="E240" s="4"/>
      <c r="F240" s="45">
        <v>34500</v>
      </c>
      <c r="G240" s="4"/>
      <c r="H240" s="45">
        <v>62950</v>
      </c>
      <c r="I240" s="79">
        <f t="shared" si="7"/>
        <v>182.46376811594203</v>
      </c>
    </row>
    <row r="241" spans="1:9">
      <c r="A241" s="23">
        <v>511300</v>
      </c>
      <c r="B241" s="23" t="s">
        <v>117</v>
      </c>
      <c r="C241" s="23"/>
      <c r="D241" s="23"/>
      <c r="E241" s="23"/>
      <c r="F241" s="49">
        <v>4000</v>
      </c>
      <c r="G241" s="23"/>
      <c r="H241" s="49">
        <v>5000</v>
      </c>
      <c r="I241" s="146">
        <f t="shared" si="7"/>
        <v>125</v>
      </c>
    </row>
    <row r="242" spans="1:9">
      <c r="A242" s="3"/>
      <c r="B242" s="3"/>
      <c r="C242" s="3"/>
      <c r="D242" s="3"/>
      <c r="E242" s="3"/>
      <c r="F242" s="3"/>
      <c r="G242" s="3"/>
      <c r="H242" s="3"/>
      <c r="I242" s="3"/>
    </row>
    <row r="243" spans="1:9">
      <c r="A243" s="30">
        <v>512</v>
      </c>
      <c r="B243" s="17" t="s">
        <v>119</v>
      </c>
      <c r="C243" s="17"/>
      <c r="D243" s="17"/>
      <c r="E243" s="17"/>
      <c r="F243" s="17"/>
      <c r="G243" s="17"/>
      <c r="H243" s="17"/>
      <c r="I243" s="17"/>
    </row>
    <row r="244" spans="1:9">
      <c r="A244" s="23">
        <v>512100</v>
      </c>
      <c r="B244" s="23" t="s">
        <v>119</v>
      </c>
      <c r="C244" s="23"/>
      <c r="D244" s="23"/>
      <c r="E244" s="23"/>
      <c r="F244" s="23"/>
      <c r="G244" s="23"/>
      <c r="H244" s="23"/>
      <c r="I244" s="23"/>
    </row>
    <row r="245" spans="1:9">
      <c r="A245" s="35">
        <v>516</v>
      </c>
      <c r="B245" s="15" t="s">
        <v>120</v>
      </c>
      <c r="C245" s="16"/>
      <c r="D245" s="16"/>
      <c r="E245" s="16"/>
      <c r="F245" s="16"/>
      <c r="G245" s="16"/>
      <c r="H245" s="16"/>
      <c r="I245" s="16"/>
    </row>
    <row r="246" spans="1:9">
      <c r="A246" s="17"/>
      <c r="B246" s="14" t="s">
        <v>121</v>
      </c>
      <c r="C246" s="17"/>
      <c r="D246" s="17"/>
      <c r="E246" s="17"/>
      <c r="F246" s="46">
        <v>2450</v>
      </c>
      <c r="G246" s="17"/>
      <c r="H246" s="46">
        <v>3000</v>
      </c>
      <c r="I246" s="78">
        <f>H246/F246*100</f>
        <v>122.44897959183673</v>
      </c>
    </row>
    <row r="247" spans="1:9" ht="0.75" customHeight="1">
      <c r="A247" s="4">
        <v>516100</v>
      </c>
      <c r="B247" s="19" t="s">
        <v>120</v>
      </c>
      <c r="C247" s="22"/>
      <c r="D247" s="22"/>
      <c r="E247" s="22"/>
      <c r="F247" s="4"/>
      <c r="G247" s="4"/>
      <c r="H247" s="4"/>
      <c r="I247" s="4"/>
    </row>
    <row r="248" spans="1:9" hidden="1">
      <c r="A248" s="23"/>
      <c r="B248" s="27" t="s">
        <v>121</v>
      </c>
      <c r="C248" s="28"/>
      <c r="D248" s="23"/>
      <c r="E248" s="23"/>
      <c r="F248" s="23">
        <v>2000</v>
      </c>
      <c r="G248" s="23"/>
      <c r="H248" s="23">
        <v>2000</v>
      </c>
      <c r="I248" s="17">
        <f>H248/F248*100</f>
        <v>100</v>
      </c>
    </row>
    <row r="250" spans="1:9">
      <c r="A250" s="33">
        <v>631000</v>
      </c>
      <c r="B250" t="s">
        <v>139</v>
      </c>
      <c r="F250">
        <f>F251</f>
        <v>0</v>
      </c>
      <c r="H250">
        <v>0</v>
      </c>
    </row>
    <row r="251" spans="1:9">
      <c r="A251">
        <v>631100</v>
      </c>
      <c r="B251" t="s">
        <v>140</v>
      </c>
      <c r="H251">
        <v>0</v>
      </c>
    </row>
    <row r="253" spans="1:9" ht="15.75">
      <c r="A253" s="36"/>
      <c r="B253" s="36" t="s">
        <v>122</v>
      </c>
      <c r="C253" s="36"/>
      <c r="D253" s="36"/>
      <c r="E253" s="36"/>
      <c r="F253" s="36"/>
      <c r="G253" s="36"/>
      <c r="H253" s="36"/>
      <c r="I253" s="36"/>
    </row>
    <row r="254" spans="1:9" ht="16.5" thickBot="1">
      <c r="A254" s="38"/>
      <c r="B254" s="51" t="s">
        <v>123</v>
      </c>
      <c r="C254" s="38"/>
      <c r="D254" s="38"/>
      <c r="E254" s="38"/>
      <c r="F254" s="68">
        <f>F178+F219+F222+F235</f>
        <v>1611280</v>
      </c>
      <c r="G254" s="38"/>
      <c r="H254" s="68">
        <f>H179+H235</f>
        <v>1712867</v>
      </c>
      <c r="I254" s="83">
        <f>H254/F254*100</f>
        <v>106.3047390894196</v>
      </c>
    </row>
    <row r="257" spans="1:9" hidden="1"/>
    <row r="258" spans="1:9" hidden="1">
      <c r="H258" s="1"/>
    </row>
    <row r="259" spans="1:9">
      <c r="A259" s="1" t="s">
        <v>538</v>
      </c>
      <c r="B259" s="1"/>
      <c r="C259" s="1"/>
      <c r="D259" s="1"/>
      <c r="E259" s="1"/>
      <c r="F259" s="7"/>
      <c r="G259" s="1"/>
      <c r="H259" s="40"/>
      <c r="I259" s="1"/>
    </row>
    <row r="260" spans="1:9">
      <c r="A260" s="16" t="s">
        <v>141</v>
      </c>
      <c r="B260" s="16"/>
      <c r="C260" s="16"/>
      <c r="D260" s="16" t="s">
        <v>2</v>
      </c>
      <c r="E260" s="16"/>
      <c r="F260" s="16" t="s">
        <v>536</v>
      </c>
      <c r="G260" s="16"/>
      <c r="H260" s="42" t="s">
        <v>522</v>
      </c>
      <c r="I260" s="16" t="s">
        <v>138</v>
      </c>
    </row>
    <row r="261" spans="1:9">
      <c r="A261" s="31" t="s">
        <v>1</v>
      </c>
      <c r="B261" s="31"/>
      <c r="C261" s="31"/>
      <c r="D261" s="31"/>
      <c r="E261" s="31"/>
      <c r="F261" s="28"/>
      <c r="G261" s="31"/>
      <c r="H261" s="145">
        <v>2020</v>
      </c>
      <c r="I261" s="31"/>
    </row>
    <row r="262" spans="1:9">
      <c r="A262" s="16">
        <v>1</v>
      </c>
      <c r="B262" s="16">
        <v>2</v>
      </c>
      <c r="C262" s="16"/>
      <c r="D262" s="16">
        <v>3</v>
      </c>
      <c r="E262" s="16"/>
      <c r="F262" s="16">
        <v>4</v>
      </c>
      <c r="G262" s="16"/>
      <c r="H262" s="42">
        <v>5</v>
      </c>
      <c r="I262" s="16"/>
    </row>
    <row r="263" spans="1:9">
      <c r="A263" s="3"/>
      <c r="B263" s="16" t="s">
        <v>130</v>
      </c>
      <c r="C263" s="16"/>
      <c r="D263" s="16"/>
      <c r="E263" s="16"/>
      <c r="F263" s="47">
        <f>F264+F278</f>
        <v>-228720</v>
      </c>
      <c r="G263" s="16"/>
      <c r="H263" s="47">
        <f>H264+H278</f>
        <v>-6527</v>
      </c>
      <c r="I263" s="77">
        <f>H263/F263*100</f>
        <v>2.853707590066457</v>
      </c>
    </row>
    <row r="264" spans="1:9">
      <c r="A264" s="4"/>
      <c r="B264" s="14" t="s">
        <v>131</v>
      </c>
      <c r="C264" s="22"/>
      <c r="D264" s="22"/>
      <c r="E264" s="22"/>
      <c r="F264" s="46">
        <f>F265-F271</f>
        <v>-102918</v>
      </c>
      <c r="G264" s="4"/>
      <c r="H264" s="46">
        <f>H265-H271</f>
        <v>-132330</v>
      </c>
      <c r="I264" s="78">
        <f>H264/F264*100</f>
        <v>128.5780912959832</v>
      </c>
    </row>
    <row r="265" spans="1:9">
      <c r="A265" s="30">
        <v>92</v>
      </c>
      <c r="B265" s="17" t="s">
        <v>132</v>
      </c>
      <c r="C265" s="17"/>
      <c r="D265" s="17"/>
      <c r="E265" s="17"/>
      <c r="F265" s="17">
        <f>F266</f>
        <v>0</v>
      </c>
      <c r="G265" s="17"/>
      <c r="H265" s="46">
        <f>H268</f>
        <v>0</v>
      </c>
      <c r="I265" s="78">
        <v>0</v>
      </c>
    </row>
    <row r="266" spans="1:9">
      <c r="A266" s="30">
        <v>921</v>
      </c>
      <c r="B266" s="17" t="s">
        <v>132</v>
      </c>
      <c r="C266" s="17"/>
      <c r="D266" s="17"/>
      <c r="E266" s="17"/>
      <c r="F266" s="17">
        <f>F267+F269</f>
        <v>0</v>
      </c>
      <c r="G266" s="17"/>
      <c r="H266" s="46">
        <f>H267</f>
        <v>0</v>
      </c>
      <c r="I266" s="78">
        <v>0</v>
      </c>
    </row>
    <row r="267" spans="1:9">
      <c r="A267" s="4">
        <v>921200</v>
      </c>
      <c r="B267" s="4" t="s">
        <v>133</v>
      </c>
      <c r="C267" s="4"/>
      <c r="D267" s="4"/>
      <c r="E267" s="4"/>
      <c r="F267" s="4"/>
      <c r="G267" s="4"/>
      <c r="H267" s="45"/>
      <c r="I267" s="4"/>
    </row>
    <row r="268" spans="1:9">
      <c r="A268" s="34">
        <v>921</v>
      </c>
      <c r="B268" s="14" t="s">
        <v>482</v>
      </c>
      <c r="C268" s="4"/>
      <c r="D268" s="4"/>
      <c r="E268" s="4"/>
      <c r="F268" s="4"/>
      <c r="G268" s="4"/>
      <c r="H268" s="45">
        <f>H269</f>
        <v>0</v>
      </c>
      <c r="I268" s="4" t="e">
        <f>H268/F268*100</f>
        <v>#DIV/0!</v>
      </c>
    </row>
    <row r="269" spans="1:9">
      <c r="A269" s="4">
        <v>921231</v>
      </c>
      <c r="B269" s="4" t="s">
        <v>481</v>
      </c>
      <c r="C269" s="4"/>
      <c r="D269" s="4"/>
      <c r="E269" s="4"/>
      <c r="F269" s="4"/>
      <c r="G269" s="4"/>
      <c r="H269" s="45">
        <v>0</v>
      </c>
      <c r="I269" s="4" t="e">
        <f>H269/F269*100</f>
        <v>#DIV/0!</v>
      </c>
    </row>
    <row r="270" spans="1:9" ht="1.5" customHeight="1">
      <c r="A270" s="4"/>
      <c r="B270" s="4"/>
      <c r="C270" s="4"/>
      <c r="D270" s="4"/>
      <c r="E270" s="4"/>
      <c r="F270" s="4"/>
      <c r="G270" s="4"/>
      <c r="H270" s="4"/>
      <c r="I270" s="4"/>
    </row>
    <row r="271" spans="1:9">
      <c r="A271" s="34">
        <v>62</v>
      </c>
      <c r="B271" s="14" t="s">
        <v>134</v>
      </c>
      <c r="C271" s="1"/>
      <c r="D271" s="1"/>
      <c r="E271" s="1"/>
      <c r="F271" s="9">
        <f>F272</f>
        <v>102918</v>
      </c>
      <c r="G271" s="1"/>
      <c r="H271" s="9">
        <f>H272</f>
        <v>132330</v>
      </c>
      <c r="I271" s="58">
        <f>H271/F271*100</f>
        <v>128.5780912959832</v>
      </c>
    </row>
    <row r="272" spans="1:9" ht="10.5" customHeight="1">
      <c r="A272" s="34">
        <v>621</v>
      </c>
      <c r="B272" s="14" t="s">
        <v>134</v>
      </c>
      <c r="C272" s="1"/>
      <c r="D272" s="1"/>
      <c r="E272" s="1"/>
      <c r="F272" s="9">
        <f>F273</f>
        <v>102918</v>
      </c>
      <c r="G272" s="1"/>
      <c r="H272" s="9">
        <f>H273</f>
        <v>132330</v>
      </c>
      <c r="I272" s="58">
        <f>H272/F272*100</f>
        <v>128.5780912959832</v>
      </c>
    </row>
    <row r="273" spans="1:9">
      <c r="A273" s="13">
        <v>621341</v>
      </c>
      <c r="B273" s="13" t="s">
        <v>530</v>
      </c>
      <c r="C273" s="4"/>
      <c r="D273" s="4"/>
      <c r="E273" s="4"/>
      <c r="F273" s="45">
        <v>102918</v>
      </c>
      <c r="G273" s="4"/>
      <c r="H273" s="45">
        <v>132330</v>
      </c>
      <c r="I273" s="58">
        <f>H273/F273*100</f>
        <v>128.5780912959832</v>
      </c>
    </row>
    <row r="274" spans="1:9" ht="12.75" customHeight="1">
      <c r="A274" s="13"/>
      <c r="B274" s="13" t="s">
        <v>531</v>
      </c>
      <c r="C274" s="4"/>
      <c r="D274" s="4"/>
      <c r="E274" s="4"/>
      <c r="F274" s="45"/>
      <c r="G274" s="4"/>
      <c r="H274" s="45"/>
      <c r="I274" s="58"/>
    </row>
    <row r="275" spans="1:9" ht="13.5" hidden="1" thickBot="1">
      <c r="A275" s="2">
        <v>621331</v>
      </c>
      <c r="B275" s="73" t="s">
        <v>483</v>
      </c>
      <c r="C275" s="2"/>
      <c r="D275" s="2"/>
      <c r="E275" s="2"/>
      <c r="F275" s="2"/>
      <c r="G275" s="2"/>
      <c r="H275" s="67">
        <v>11500</v>
      </c>
      <c r="I275" s="2" t="e">
        <f>H275/F275*100</f>
        <v>#DIV/0!</v>
      </c>
    </row>
    <row r="276" spans="1:9" ht="6" hidden="1" customHeight="1">
      <c r="A276" s="96"/>
      <c r="B276" s="97" t="s">
        <v>473</v>
      </c>
      <c r="C276" s="98"/>
      <c r="D276" s="98"/>
      <c r="E276" s="98"/>
      <c r="F276" s="101">
        <f>F282</f>
        <v>5500</v>
      </c>
      <c r="G276" s="98"/>
      <c r="H276" s="101">
        <f>H284-H278</f>
        <v>14000</v>
      </c>
      <c r="I276" s="98">
        <f>H276/F276*100</f>
        <v>254.54545454545453</v>
      </c>
    </row>
    <row r="277" spans="1:9" ht="1.5" hidden="1" customHeight="1">
      <c r="A277" s="162">
        <v>0</v>
      </c>
      <c r="B277" s="19">
        <v>0</v>
      </c>
      <c r="C277" s="160"/>
      <c r="D277" s="160"/>
      <c r="E277" s="160"/>
      <c r="F277" s="161"/>
      <c r="G277" s="160"/>
      <c r="H277" s="163">
        <v>11500</v>
      </c>
      <c r="I277" s="160"/>
    </row>
    <row r="278" spans="1:9" ht="12.75" customHeight="1">
      <c r="A278" s="120">
        <v>93</v>
      </c>
      <c r="B278" s="136" t="s">
        <v>474</v>
      </c>
      <c r="C278" s="23"/>
      <c r="D278" s="23"/>
      <c r="E278" s="23"/>
      <c r="F278" s="49">
        <v>-125802</v>
      </c>
      <c r="G278" s="23"/>
      <c r="H278" s="49">
        <f>H284-H280-H281</f>
        <v>125803</v>
      </c>
      <c r="I278" s="146">
        <f>H278/F278*100</f>
        <v>-100.00079489992211</v>
      </c>
    </row>
    <row r="279" spans="1:9" ht="12.75" customHeight="1">
      <c r="A279" s="120">
        <v>931</v>
      </c>
      <c r="B279" s="136" t="s">
        <v>513</v>
      </c>
      <c r="C279" s="23"/>
      <c r="D279" s="23"/>
      <c r="E279" s="23"/>
      <c r="F279" s="49">
        <f>F280</f>
        <v>14000</v>
      </c>
      <c r="G279" s="23"/>
      <c r="H279" s="49">
        <f>H280</f>
        <v>14000</v>
      </c>
      <c r="I279" s="146">
        <f>H279/F279*100</f>
        <v>100</v>
      </c>
    </row>
    <row r="280" spans="1:9" ht="12.75" customHeight="1">
      <c r="A280" s="164">
        <v>931919</v>
      </c>
      <c r="B280" s="27" t="s">
        <v>513</v>
      </c>
      <c r="C280" s="28"/>
      <c r="D280" s="23"/>
      <c r="E280" s="23"/>
      <c r="F280" s="49">
        <v>14000</v>
      </c>
      <c r="G280" s="23"/>
      <c r="H280" s="49">
        <v>14000</v>
      </c>
      <c r="I280" s="146">
        <f>H280/F280*100</f>
        <v>100</v>
      </c>
    </row>
    <row r="281" spans="1:9">
      <c r="A281" s="120">
        <v>938</v>
      </c>
      <c r="B281" s="136" t="s">
        <v>475</v>
      </c>
      <c r="C281" s="23"/>
      <c r="D281" s="23"/>
      <c r="E281" s="23"/>
      <c r="F281" s="49">
        <f>F282</f>
        <v>5500</v>
      </c>
      <c r="G281" s="23"/>
      <c r="H281" s="49">
        <f>H282</f>
        <v>0</v>
      </c>
      <c r="I281" s="146">
        <f>H281/F281*100</f>
        <v>0</v>
      </c>
    </row>
    <row r="282" spans="1:9">
      <c r="A282" s="137">
        <v>938111</v>
      </c>
      <c r="B282" s="27" t="s">
        <v>476</v>
      </c>
      <c r="C282" s="28"/>
      <c r="D282" s="28"/>
      <c r="E282" s="28"/>
      <c r="F282" s="111">
        <v>5500</v>
      </c>
      <c r="G282" s="28"/>
      <c r="H282" s="111">
        <v>0</v>
      </c>
      <c r="I282" s="146">
        <f>H282/F282*100</f>
        <v>0</v>
      </c>
    </row>
    <row r="283" spans="1:9">
      <c r="A283" s="32"/>
      <c r="B283" s="15" t="s">
        <v>477</v>
      </c>
      <c r="C283" s="3"/>
      <c r="D283" s="3"/>
      <c r="E283" s="3"/>
      <c r="F283" s="74"/>
      <c r="G283" s="3"/>
      <c r="H283" s="74"/>
      <c r="I283" s="3" t="e">
        <f t="shared" ref="I283:I288" si="8">H283/F283*100</f>
        <v>#DIV/0!</v>
      </c>
    </row>
    <row r="284" spans="1:9">
      <c r="A284" s="34">
        <v>63</v>
      </c>
      <c r="B284" s="14" t="s">
        <v>424</v>
      </c>
      <c r="C284" s="4"/>
      <c r="D284" s="4"/>
      <c r="E284" s="4"/>
      <c r="F284" s="45">
        <f>F285+F288</f>
        <v>145302</v>
      </c>
      <c r="G284" s="4"/>
      <c r="H284" s="46">
        <f>H285+H288</f>
        <v>139803</v>
      </c>
      <c r="I284" s="79">
        <f t="shared" si="8"/>
        <v>96.215468472560588</v>
      </c>
    </row>
    <row r="285" spans="1:9">
      <c r="A285" s="34">
        <v>631</v>
      </c>
      <c r="B285" s="14" t="s">
        <v>440</v>
      </c>
      <c r="C285" s="4"/>
      <c r="D285" s="4"/>
      <c r="E285" s="4"/>
      <c r="F285" s="45">
        <f>F286+F287</f>
        <v>139802</v>
      </c>
      <c r="G285" s="4"/>
      <c r="H285" s="46">
        <f>H286+H287</f>
        <v>139803</v>
      </c>
      <c r="I285" s="79">
        <f t="shared" si="8"/>
        <v>100.0007152973491</v>
      </c>
    </row>
    <row r="286" spans="1:9">
      <c r="A286" s="112">
        <v>631911</v>
      </c>
      <c r="B286" s="19" t="s">
        <v>480</v>
      </c>
      <c r="C286" s="22"/>
      <c r="D286" s="22"/>
      <c r="E286" s="22"/>
      <c r="F286" s="72">
        <v>125802</v>
      </c>
      <c r="G286" s="4"/>
      <c r="H286" s="45">
        <v>125803</v>
      </c>
      <c r="I286" s="79">
        <f t="shared" si="8"/>
        <v>100.00079489992211</v>
      </c>
    </row>
    <row r="287" spans="1:9">
      <c r="A287" s="112">
        <v>631919</v>
      </c>
      <c r="B287" s="14" t="s">
        <v>440</v>
      </c>
      <c r="C287" s="22"/>
      <c r="D287" s="22"/>
      <c r="E287" s="22"/>
      <c r="F287" s="72">
        <v>14000</v>
      </c>
      <c r="G287" s="4"/>
      <c r="H287" s="45">
        <v>14000</v>
      </c>
      <c r="I287" s="82">
        <f>H287/F287*100</f>
        <v>100</v>
      </c>
    </row>
    <row r="288" spans="1:9">
      <c r="A288" s="34">
        <v>638</v>
      </c>
      <c r="B288" s="14" t="s">
        <v>478</v>
      </c>
      <c r="C288" s="4"/>
      <c r="D288" s="4"/>
      <c r="E288" s="4"/>
      <c r="F288" s="45">
        <v>5500</v>
      </c>
      <c r="G288" s="4"/>
      <c r="H288" s="45">
        <v>0</v>
      </c>
      <c r="I288" s="82">
        <f t="shared" si="8"/>
        <v>0</v>
      </c>
    </row>
    <row r="289" spans="1:9" ht="23.25" customHeight="1">
      <c r="A289" s="138">
        <v>638111</v>
      </c>
      <c r="B289" s="27" t="s">
        <v>479</v>
      </c>
      <c r="C289" s="28"/>
      <c r="D289" s="28"/>
      <c r="E289" s="28"/>
      <c r="F289" s="111">
        <v>0</v>
      </c>
      <c r="G289" s="28"/>
      <c r="H289" s="111">
        <v>0</v>
      </c>
      <c r="I289" s="28" t="e">
        <f>H289/F289*100</f>
        <v>#DIV/0!</v>
      </c>
    </row>
    <row r="290" spans="1:9" hidden="1"/>
    <row r="291" spans="1:9" hidden="1"/>
    <row r="292" spans="1:9" hidden="1"/>
    <row r="293" spans="1:9" hidden="1"/>
    <row r="294" spans="1:9" ht="3.75" hidden="1" customHeight="1"/>
    <row r="295" spans="1:9" hidden="1"/>
    <row r="296" spans="1:9" hidden="1"/>
    <row r="297" spans="1:9" hidden="1"/>
    <row r="299" spans="1:9">
      <c r="H299" t="s">
        <v>143</v>
      </c>
    </row>
    <row r="305" spans="1:9" ht="40.5" customHeight="1"/>
    <row r="311" spans="1:9">
      <c r="A311" s="1" t="s">
        <v>537</v>
      </c>
      <c r="B311" s="1"/>
      <c r="C311" s="1"/>
      <c r="D311" s="1"/>
      <c r="E311" s="1"/>
      <c r="F311" s="1"/>
    </row>
    <row r="312" spans="1:9">
      <c r="A312" s="1" t="s">
        <v>135</v>
      </c>
      <c r="B312" s="1"/>
      <c r="C312" s="1"/>
      <c r="D312" s="1"/>
      <c r="E312" s="1"/>
      <c r="F312" s="1"/>
    </row>
    <row r="314" spans="1:9">
      <c r="A314" s="16" t="s">
        <v>146</v>
      </c>
      <c r="B314" s="16" t="s">
        <v>144</v>
      </c>
      <c r="C314" s="16"/>
      <c r="D314" s="16" t="s">
        <v>2</v>
      </c>
      <c r="E314" s="16"/>
      <c r="F314" s="43" t="s">
        <v>287</v>
      </c>
      <c r="G314" s="16"/>
      <c r="H314" s="43" t="s">
        <v>398</v>
      </c>
      <c r="I314" s="16" t="s">
        <v>138</v>
      </c>
    </row>
    <row r="315" spans="1:9">
      <c r="A315" s="14" t="s">
        <v>1</v>
      </c>
      <c r="B315" s="17" t="s">
        <v>145</v>
      </c>
      <c r="C315" s="17"/>
      <c r="D315" s="17"/>
      <c r="E315" s="17"/>
      <c r="F315" s="59">
        <v>2019</v>
      </c>
      <c r="G315" s="17"/>
      <c r="H315" s="59">
        <v>2020</v>
      </c>
      <c r="I315" s="17"/>
    </row>
    <row r="316" spans="1:9">
      <c r="A316" s="61">
        <v>1</v>
      </c>
      <c r="B316" s="61">
        <v>2</v>
      </c>
      <c r="C316" s="61"/>
      <c r="D316" s="61">
        <v>3</v>
      </c>
      <c r="E316" s="61"/>
      <c r="F316" s="61">
        <v>4</v>
      </c>
      <c r="G316" s="61"/>
      <c r="H316" s="61">
        <v>5</v>
      </c>
      <c r="I316" s="61">
        <v>6</v>
      </c>
    </row>
    <row r="318" spans="1:9">
      <c r="A318" s="1" t="s">
        <v>147</v>
      </c>
      <c r="B318" s="1"/>
      <c r="C318" s="1"/>
      <c r="D318" s="1"/>
      <c r="E318" s="1"/>
    </row>
    <row r="320" spans="1:9">
      <c r="A320" s="1" t="s">
        <v>148</v>
      </c>
      <c r="B320" s="1"/>
      <c r="C320" s="1"/>
      <c r="D320" s="1"/>
      <c r="E320" s="1"/>
    </row>
    <row r="321" spans="1:9">
      <c r="A321" s="1" t="s">
        <v>149</v>
      </c>
    </row>
    <row r="323" spans="1:9">
      <c r="A323" s="53">
        <v>41</v>
      </c>
      <c r="B323" s="41"/>
      <c r="C323" s="41" t="s">
        <v>88</v>
      </c>
      <c r="D323" s="41"/>
      <c r="E323" s="41"/>
      <c r="F323" s="66">
        <f>F324+F328</f>
        <v>122500</v>
      </c>
      <c r="G323" s="41"/>
      <c r="H323" s="66">
        <f>H324+H329</f>
        <v>139500</v>
      </c>
      <c r="I323" s="80">
        <f>H323/F323*100</f>
        <v>113.87755102040818</v>
      </c>
    </row>
    <row r="324" spans="1:9">
      <c r="A324" s="33">
        <v>412</v>
      </c>
      <c r="B324" s="1"/>
      <c r="C324" s="1" t="s">
        <v>150</v>
      </c>
      <c r="D324" s="1"/>
      <c r="E324" s="1"/>
      <c r="F324" s="9">
        <f>F325+F326+F327</f>
        <v>118000</v>
      </c>
      <c r="G324" s="1"/>
      <c r="H324" s="9">
        <f>H325+H326+H327</f>
        <v>135000</v>
      </c>
      <c r="I324" s="80">
        <f t="shared" ref="I324:I331" si="9">H324/F324*100</f>
        <v>114.40677966101696</v>
      </c>
    </row>
    <row r="325" spans="1:9">
      <c r="A325">
        <v>412934</v>
      </c>
      <c r="B325" s="54">
        <v>160</v>
      </c>
      <c r="C325" t="s">
        <v>151</v>
      </c>
      <c r="F325" s="8">
        <v>10000</v>
      </c>
      <c r="H325" s="8">
        <v>17000</v>
      </c>
      <c r="I325" s="80">
        <f t="shared" si="9"/>
        <v>170</v>
      </c>
    </row>
    <row r="326" spans="1:9">
      <c r="A326">
        <v>412935</v>
      </c>
      <c r="B326">
        <v>111</v>
      </c>
      <c r="C326" t="s">
        <v>152</v>
      </c>
      <c r="F326" s="8">
        <v>105000</v>
      </c>
      <c r="H326" s="8">
        <v>115000</v>
      </c>
      <c r="I326" s="80">
        <f t="shared" si="9"/>
        <v>109.52380952380953</v>
      </c>
    </row>
    <row r="327" spans="1:9" ht="13.5" thickBot="1">
      <c r="A327" s="2">
        <v>412941</v>
      </c>
      <c r="B327" s="2">
        <v>111</v>
      </c>
      <c r="C327" s="2" t="s">
        <v>296</v>
      </c>
      <c r="D327" s="2"/>
      <c r="E327" s="2"/>
      <c r="F327" s="67">
        <v>3000</v>
      </c>
      <c r="G327" s="2"/>
      <c r="H327" s="67">
        <v>3000</v>
      </c>
      <c r="I327" s="69">
        <f t="shared" si="9"/>
        <v>100</v>
      </c>
    </row>
    <row r="328" spans="1:9">
      <c r="A328" s="33">
        <v>415</v>
      </c>
      <c r="C328" s="1" t="s">
        <v>19</v>
      </c>
      <c r="F328" s="9">
        <f>F329</f>
        <v>4500</v>
      </c>
      <c r="H328" s="8">
        <f>H329</f>
        <v>4500</v>
      </c>
      <c r="I328" s="41">
        <f t="shared" si="9"/>
        <v>100</v>
      </c>
    </row>
    <row r="329" spans="1:9" ht="13.5" thickBot="1">
      <c r="A329" s="2">
        <v>415211</v>
      </c>
      <c r="B329" s="2">
        <v>111</v>
      </c>
      <c r="C329" s="2" t="s">
        <v>153</v>
      </c>
      <c r="D329" s="2"/>
      <c r="E329" s="2"/>
      <c r="F329" s="70">
        <v>4500</v>
      </c>
      <c r="G329" s="2"/>
      <c r="H329" s="67">
        <v>4500</v>
      </c>
      <c r="I329" s="69">
        <f t="shared" si="9"/>
        <v>100</v>
      </c>
    </row>
    <row r="330" spans="1:9">
      <c r="F330" s="8"/>
      <c r="I330" s="41" t="e">
        <f t="shared" si="9"/>
        <v>#DIV/0!</v>
      </c>
    </row>
    <row r="331" spans="1:9" ht="13.5" thickBot="1">
      <c r="A331" s="1"/>
      <c r="B331" s="57" t="s">
        <v>154</v>
      </c>
      <c r="C331" s="57"/>
      <c r="D331" s="57"/>
      <c r="E331" s="57"/>
      <c r="F331" s="68">
        <f>F323</f>
        <v>122500</v>
      </c>
      <c r="G331" s="57"/>
      <c r="H331" s="68">
        <f>H323</f>
        <v>139500</v>
      </c>
      <c r="I331" s="166">
        <f t="shared" si="9"/>
        <v>113.87755102040818</v>
      </c>
    </row>
    <row r="336" spans="1:9">
      <c r="A336" s="1" t="s">
        <v>155</v>
      </c>
    </row>
    <row r="337" spans="1:9">
      <c r="A337" s="1" t="s">
        <v>156</v>
      </c>
      <c r="B337" s="1"/>
      <c r="C337" s="1"/>
      <c r="D337" s="1"/>
    </row>
    <row r="339" spans="1:9">
      <c r="A339" s="33">
        <v>41</v>
      </c>
      <c r="B339" s="1"/>
      <c r="C339" s="1" t="s">
        <v>88</v>
      </c>
      <c r="D339" s="1"/>
      <c r="E339" s="1"/>
      <c r="F339" s="9">
        <f>F340</f>
        <v>11000</v>
      </c>
      <c r="G339" s="1"/>
      <c r="H339" s="9">
        <f>H340</f>
        <v>13000</v>
      </c>
      <c r="I339" s="58">
        <f>H339/F339*100</f>
        <v>118.18181818181819</v>
      </c>
    </row>
    <row r="340" spans="1:9">
      <c r="A340" s="33">
        <v>412</v>
      </c>
      <c r="B340" s="1"/>
      <c r="C340" s="1" t="s">
        <v>157</v>
      </c>
      <c r="D340" s="1"/>
      <c r="E340" s="1"/>
      <c r="F340" s="9">
        <f>F341+F343+F344</f>
        <v>11000</v>
      </c>
      <c r="G340" s="1"/>
      <c r="H340" s="9">
        <f>H341+H343+H344</f>
        <v>13000</v>
      </c>
      <c r="I340" s="58">
        <f t="shared" ref="I340:I346" si="10">H340/F340*100</f>
        <v>118.18181818181819</v>
      </c>
    </row>
    <row r="341" spans="1:9">
      <c r="A341">
        <v>412941</v>
      </c>
      <c r="B341">
        <v>111</v>
      </c>
      <c r="C341" t="s">
        <v>158</v>
      </c>
      <c r="F341" s="8">
        <v>4000</v>
      </c>
      <c r="H341" s="8">
        <v>4000</v>
      </c>
      <c r="I341" s="58">
        <f t="shared" si="10"/>
        <v>100</v>
      </c>
    </row>
    <row r="342" spans="1:9">
      <c r="A342">
        <v>412943</v>
      </c>
      <c r="B342">
        <v>111</v>
      </c>
      <c r="C342" s="7" t="s">
        <v>159</v>
      </c>
      <c r="D342" s="7"/>
      <c r="E342" s="7"/>
      <c r="F342" s="8"/>
      <c r="I342" s="58">
        <v>0</v>
      </c>
    </row>
    <row r="343" spans="1:9">
      <c r="C343" s="7" t="s">
        <v>539</v>
      </c>
      <c r="D343" s="7"/>
      <c r="E343" s="7"/>
      <c r="F343" s="8">
        <v>6000</v>
      </c>
      <c r="H343" s="8">
        <v>8000</v>
      </c>
      <c r="I343" s="58">
        <f t="shared" si="10"/>
        <v>133.33333333333331</v>
      </c>
    </row>
    <row r="344" spans="1:9">
      <c r="A344" s="4">
        <v>412992</v>
      </c>
      <c r="B344" s="4">
        <v>111</v>
      </c>
      <c r="C344" s="22" t="s">
        <v>160</v>
      </c>
      <c r="D344" s="22"/>
      <c r="E344" s="22"/>
      <c r="F344" s="45">
        <v>1000</v>
      </c>
      <c r="G344" s="4"/>
      <c r="H344" s="45">
        <v>1000</v>
      </c>
      <c r="I344" s="58">
        <f t="shared" si="10"/>
        <v>100</v>
      </c>
    </row>
    <row r="345" spans="1:9">
      <c r="A345" s="4"/>
      <c r="B345" s="4"/>
      <c r="C345" s="4"/>
      <c r="D345" s="4"/>
      <c r="E345" s="4"/>
      <c r="F345" s="45"/>
      <c r="G345" s="4"/>
      <c r="H345" s="45"/>
      <c r="I345" s="58">
        <v>0</v>
      </c>
    </row>
    <row r="346" spans="1:9" ht="13.5" thickBot="1">
      <c r="A346" s="17"/>
      <c r="B346" s="57" t="s">
        <v>161</v>
      </c>
      <c r="C346" s="57"/>
      <c r="D346" s="57"/>
      <c r="E346" s="57"/>
      <c r="F346" s="68">
        <f>F339</f>
        <v>11000</v>
      </c>
      <c r="G346" s="57"/>
      <c r="H346" s="68">
        <f>H339</f>
        <v>13000</v>
      </c>
      <c r="I346" s="83">
        <f t="shared" si="10"/>
        <v>118.18181818181819</v>
      </c>
    </row>
    <row r="351" spans="1:9">
      <c r="H351" s="7" t="s">
        <v>487</v>
      </c>
    </row>
    <row r="352" spans="1:9">
      <c r="A352" s="16" t="s">
        <v>146</v>
      </c>
      <c r="B352" s="16" t="s">
        <v>144</v>
      </c>
      <c r="C352" s="16"/>
      <c r="D352" s="16" t="s">
        <v>2</v>
      </c>
      <c r="E352" s="16"/>
      <c r="F352" s="43" t="s">
        <v>287</v>
      </c>
      <c r="G352" s="16"/>
      <c r="H352" s="43" t="s">
        <v>398</v>
      </c>
      <c r="I352" s="16" t="s">
        <v>138</v>
      </c>
    </row>
    <row r="353" spans="1:9">
      <c r="A353" s="14" t="s">
        <v>1</v>
      </c>
      <c r="B353" s="17" t="s">
        <v>145</v>
      </c>
      <c r="C353" s="17"/>
      <c r="D353" s="17"/>
      <c r="E353" s="17"/>
      <c r="F353" s="59">
        <v>2019</v>
      </c>
      <c r="G353" s="17"/>
      <c r="H353" s="59">
        <v>2020</v>
      </c>
      <c r="I353" s="17"/>
    </row>
    <row r="354" spans="1:9">
      <c r="A354" s="61">
        <v>1</v>
      </c>
      <c r="B354" s="61">
        <v>2</v>
      </c>
      <c r="C354" s="61"/>
      <c r="D354" s="61">
        <v>3</v>
      </c>
      <c r="E354" s="61"/>
      <c r="F354" s="61">
        <v>4</v>
      </c>
      <c r="G354" s="61"/>
      <c r="H354" s="61">
        <v>5</v>
      </c>
      <c r="I354" s="61">
        <v>6</v>
      </c>
    </row>
    <row r="355" spans="1:9">
      <c r="A355" s="1" t="s">
        <v>162</v>
      </c>
      <c r="B355" s="1"/>
      <c r="C355" s="1"/>
      <c r="D355" s="1"/>
      <c r="E355" s="1"/>
      <c r="F355" s="1"/>
      <c r="G355" s="1"/>
      <c r="H355" s="1"/>
    </row>
    <row r="356" spans="1:9">
      <c r="A356" s="1" t="s">
        <v>163</v>
      </c>
      <c r="B356" s="1"/>
      <c r="C356" s="1"/>
      <c r="D356" s="1"/>
    </row>
    <row r="358" spans="1:9">
      <c r="A358" s="33">
        <v>41</v>
      </c>
      <c r="B358" s="1"/>
      <c r="C358" s="1" t="s">
        <v>88</v>
      </c>
      <c r="D358" s="1"/>
      <c r="E358" s="1"/>
      <c r="F358" s="9">
        <f>F359</f>
        <v>116900</v>
      </c>
      <c r="G358" s="1"/>
      <c r="H358" s="9">
        <f>H359</f>
        <v>121900</v>
      </c>
      <c r="I358" s="58">
        <f>H358/F358*100</f>
        <v>104.27715996578273</v>
      </c>
    </row>
    <row r="359" spans="1:9">
      <c r="A359" s="33">
        <v>412</v>
      </c>
      <c r="B359" s="58"/>
      <c r="C359" s="1" t="s">
        <v>26</v>
      </c>
      <c r="D359" s="1"/>
      <c r="E359" s="1"/>
      <c r="F359" s="9">
        <f>F360+F363+F381+F386+F396+F403+F424</f>
        <v>116900</v>
      </c>
      <c r="G359" s="1"/>
      <c r="H359" s="9">
        <f>H360+H363+H381+H386+H396+H403+H424</f>
        <v>121900</v>
      </c>
      <c r="I359" s="58">
        <f t="shared" ref="I359:I368" si="11">H359/F359*100</f>
        <v>104.27715996578273</v>
      </c>
    </row>
    <row r="360" spans="1:9">
      <c r="A360" s="33">
        <v>4121</v>
      </c>
      <c r="B360" s="58"/>
      <c r="C360" s="1" t="s">
        <v>89</v>
      </c>
      <c r="D360" s="1"/>
      <c r="E360" s="1"/>
      <c r="F360" s="1">
        <f>F361</f>
        <v>0</v>
      </c>
      <c r="G360" s="1"/>
      <c r="H360" s="9">
        <f>H361</f>
        <v>300</v>
      </c>
      <c r="I360" s="1" t="e">
        <f t="shared" si="11"/>
        <v>#DIV/0!</v>
      </c>
    </row>
    <row r="361" spans="1:9">
      <c r="A361">
        <v>412119</v>
      </c>
      <c r="B361" s="54">
        <v>133</v>
      </c>
      <c r="C361" t="s">
        <v>164</v>
      </c>
      <c r="F361" s="41">
        <v>0</v>
      </c>
      <c r="H361" s="8">
        <v>300</v>
      </c>
      <c r="I361" s="1" t="e">
        <f t="shared" si="11"/>
        <v>#DIV/0!</v>
      </c>
    </row>
    <row r="362" spans="1:9">
      <c r="A362" s="33">
        <v>4122</v>
      </c>
      <c r="B362" s="54"/>
      <c r="C362" s="1" t="s">
        <v>187</v>
      </c>
      <c r="I362" s="1" t="e">
        <f t="shared" si="11"/>
        <v>#DIV/0!</v>
      </c>
    </row>
    <row r="363" spans="1:9">
      <c r="B363" s="54"/>
      <c r="C363" s="1" t="s">
        <v>188</v>
      </c>
      <c r="F363" s="1">
        <f>F364+F365+F366+F367+F368+F374+F375+F376+F377+F378</f>
        <v>31780</v>
      </c>
      <c r="H363" s="1">
        <f>H364+H365+H366+H367+H368+H374+H375+H376+H377+H378</f>
        <v>31180</v>
      </c>
      <c r="I363" s="58">
        <f t="shared" si="11"/>
        <v>98.112020138451868</v>
      </c>
    </row>
    <row r="364" spans="1:9">
      <c r="A364">
        <v>412211</v>
      </c>
      <c r="B364">
        <v>133</v>
      </c>
      <c r="C364" t="s">
        <v>165</v>
      </c>
      <c r="F364">
        <v>11000</v>
      </c>
      <c r="H364" s="8">
        <v>12000</v>
      </c>
      <c r="I364" s="58">
        <f t="shared" si="11"/>
        <v>109.09090909090908</v>
      </c>
    </row>
    <row r="365" spans="1:9">
      <c r="A365">
        <v>412214</v>
      </c>
      <c r="B365">
        <v>133</v>
      </c>
      <c r="C365" t="s">
        <v>166</v>
      </c>
      <c r="F365" s="8">
        <v>6000</v>
      </c>
      <c r="H365" s="8">
        <v>6500</v>
      </c>
      <c r="I365" s="1">
        <f t="shared" si="11"/>
        <v>108.33333333333333</v>
      </c>
    </row>
    <row r="366" spans="1:9">
      <c r="A366">
        <v>412215</v>
      </c>
      <c r="B366">
        <v>133</v>
      </c>
      <c r="C366" t="s">
        <v>167</v>
      </c>
      <c r="F366" s="8">
        <v>750</v>
      </c>
      <c r="H366" s="8">
        <v>750</v>
      </c>
      <c r="I366" s="58">
        <f t="shared" si="11"/>
        <v>100</v>
      </c>
    </row>
    <row r="367" spans="1:9">
      <c r="A367">
        <v>412221</v>
      </c>
      <c r="B367">
        <v>133</v>
      </c>
      <c r="C367" t="s">
        <v>168</v>
      </c>
      <c r="F367" s="8">
        <v>200</v>
      </c>
      <c r="H367" s="8">
        <v>200</v>
      </c>
      <c r="I367" s="1">
        <f t="shared" si="11"/>
        <v>100</v>
      </c>
    </row>
    <row r="368" spans="1:9">
      <c r="A368">
        <v>412222</v>
      </c>
      <c r="B368">
        <v>133</v>
      </c>
      <c r="C368" t="s">
        <v>169</v>
      </c>
      <c r="F368" s="8">
        <v>480</v>
      </c>
      <c r="H368" s="8">
        <v>480</v>
      </c>
      <c r="I368" s="58">
        <f t="shared" si="11"/>
        <v>100</v>
      </c>
    </row>
    <row r="369" spans="1:9" hidden="1">
      <c r="F369" s="8"/>
      <c r="H369" s="8"/>
    </row>
    <row r="370" spans="1:9" hidden="1">
      <c r="F370" s="8"/>
      <c r="H370" s="8"/>
    </row>
    <row r="371" spans="1:9" hidden="1">
      <c r="F371" s="8"/>
      <c r="H371" s="8"/>
    </row>
    <row r="372" spans="1:9" hidden="1">
      <c r="F372" s="8"/>
      <c r="H372" s="8"/>
    </row>
    <row r="373" spans="1:9" hidden="1">
      <c r="F373" s="8"/>
      <c r="H373" s="8"/>
    </row>
    <row r="374" spans="1:9">
      <c r="A374">
        <v>412223</v>
      </c>
      <c r="B374">
        <v>133</v>
      </c>
      <c r="C374" t="s">
        <v>170</v>
      </c>
      <c r="F374" s="8">
        <v>350</v>
      </c>
      <c r="H374" s="168">
        <v>350</v>
      </c>
      <c r="I374">
        <f>H374/F374*100</f>
        <v>100</v>
      </c>
    </row>
    <row r="375" spans="1:9">
      <c r="A375">
        <v>412231</v>
      </c>
      <c r="B375">
        <v>133</v>
      </c>
      <c r="C375" t="s">
        <v>171</v>
      </c>
      <c r="F375" s="168">
        <v>7500</v>
      </c>
      <c r="H375" s="168">
        <v>4500</v>
      </c>
      <c r="I375">
        <f t="shared" ref="I375:I440" si="12">H375/F375*100</f>
        <v>60</v>
      </c>
    </row>
    <row r="376" spans="1:9">
      <c r="A376">
        <v>412232</v>
      </c>
      <c r="B376">
        <v>133</v>
      </c>
      <c r="C376" t="s">
        <v>172</v>
      </c>
      <c r="F376" s="153">
        <v>0</v>
      </c>
      <c r="H376" s="168">
        <v>300</v>
      </c>
      <c r="I376" t="e">
        <f t="shared" si="12"/>
        <v>#DIV/0!</v>
      </c>
    </row>
    <row r="377" spans="1:9">
      <c r="A377">
        <v>412233</v>
      </c>
      <c r="B377">
        <v>133</v>
      </c>
      <c r="C377" t="s">
        <v>173</v>
      </c>
      <c r="F377" s="168">
        <v>1000</v>
      </c>
      <c r="H377" s="168">
        <v>1600</v>
      </c>
      <c r="I377" s="54">
        <f t="shared" si="12"/>
        <v>160</v>
      </c>
    </row>
    <row r="378" spans="1:9" ht="13.5" thickBot="1">
      <c r="A378" s="2">
        <v>412234</v>
      </c>
      <c r="B378" s="2">
        <v>133</v>
      </c>
      <c r="C378" s="2" t="s">
        <v>175</v>
      </c>
      <c r="D378" s="2"/>
      <c r="E378" s="2"/>
      <c r="F378" s="67">
        <v>4500</v>
      </c>
      <c r="G378" s="2"/>
      <c r="H378" s="67">
        <v>4500</v>
      </c>
      <c r="I378" s="81">
        <f t="shared" si="12"/>
        <v>100</v>
      </c>
    </row>
    <row r="379" spans="1:9" ht="3" customHeight="1">
      <c r="A379" s="33">
        <v>4123</v>
      </c>
      <c r="B379" s="1"/>
      <c r="C379" s="1" t="s">
        <v>92</v>
      </c>
      <c r="D379" s="1"/>
      <c r="E379" s="1"/>
      <c r="F379" s="1">
        <f>F380+F382+F383+F384+F385</f>
        <v>11900</v>
      </c>
      <c r="G379" s="1"/>
      <c r="H379" s="1">
        <f>H380+H382+H383+H384+H385</f>
        <v>12900</v>
      </c>
      <c r="I379">
        <f t="shared" si="12"/>
        <v>108.40336134453781</v>
      </c>
    </row>
    <row r="380" spans="1:9" hidden="1">
      <c r="A380">
        <v>412311</v>
      </c>
      <c r="B380">
        <v>133</v>
      </c>
      <c r="C380" t="s">
        <v>174</v>
      </c>
      <c r="F380" s="13">
        <v>1000</v>
      </c>
      <c r="H380" s="19">
        <v>2000</v>
      </c>
      <c r="I380">
        <f t="shared" si="12"/>
        <v>200</v>
      </c>
    </row>
    <row r="381" spans="1:9">
      <c r="A381" s="1">
        <v>4123</v>
      </c>
      <c r="B381" s="1"/>
      <c r="C381" s="1" t="s">
        <v>504</v>
      </c>
      <c r="D381" s="1"/>
      <c r="E381" s="1"/>
      <c r="F381" s="153">
        <f>F382+F383+F384+F385</f>
        <v>10900</v>
      </c>
      <c r="G381" s="1"/>
      <c r="H381" s="153">
        <f>H382+H383+H384+H385</f>
        <v>10900</v>
      </c>
      <c r="I381" s="58">
        <f>H381/F381*100</f>
        <v>100</v>
      </c>
    </row>
    <row r="382" spans="1:9">
      <c r="A382">
        <v>412312</v>
      </c>
      <c r="B382">
        <v>133</v>
      </c>
      <c r="C382" t="s">
        <v>176</v>
      </c>
      <c r="F382" s="75">
        <v>6000</v>
      </c>
      <c r="H382" s="168">
        <v>5200</v>
      </c>
      <c r="I382" s="54">
        <f t="shared" si="12"/>
        <v>86.666666666666671</v>
      </c>
    </row>
    <row r="383" spans="1:9">
      <c r="A383">
        <v>412313</v>
      </c>
      <c r="B383">
        <v>133</v>
      </c>
      <c r="C383" t="s">
        <v>177</v>
      </c>
      <c r="F383" s="48">
        <v>2000</v>
      </c>
      <c r="H383" s="168">
        <v>2500</v>
      </c>
      <c r="I383" s="54">
        <f t="shared" si="12"/>
        <v>125</v>
      </c>
    </row>
    <row r="384" spans="1:9">
      <c r="A384">
        <v>412321</v>
      </c>
      <c r="B384">
        <v>133</v>
      </c>
      <c r="C384" t="s">
        <v>178</v>
      </c>
      <c r="F384" s="75">
        <v>2000</v>
      </c>
      <c r="H384" s="168">
        <v>2000</v>
      </c>
      <c r="I384" s="54">
        <f t="shared" si="12"/>
        <v>100</v>
      </c>
    </row>
    <row r="385" spans="1:9" ht="13.5" thickBot="1">
      <c r="A385" s="2">
        <v>412232</v>
      </c>
      <c r="B385" s="2">
        <v>133</v>
      </c>
      <c r="C385" s="2" t="s">
        <v>179</v>
      </c>
      <c r="D385" s="2"/>
      <c r="E385" s="2"/>
      <c r="F385" s="67">
        <v>900</v>
      </c>
      <c r="G385" s="2"/>
      <c r="H385" s="67">
        <v>1200</v>
      </c>
      <c r="I385" s="2">
        <f t="shared" si="12"/>
        <v>133.33333333333331</v>
      </c>
    </row>
    <row r="386" spans="1:9">
      <c r="A386" s="33">
        <v>4125</v>
      </c>
      <c r="B386" s="1"/>
      <c r="C386" s="1" t="s">
        <v>93</v>
      </c>
      <c r="D386" s="1"/>
      <c r="E386" s="1"/>
      <c r="F386" s="9">
        <f>F388+F390+F392+F394+F395</f>
        <v>20000</v>
      </c>
      <c r="G386" s="1"/>
      <c r="H386" s="9">
        <f>H388+H390+H392+H394+H395</f>
        <v>20000</v>
      </c>
      <c r="I386" s="54">
        <f t="shared" si="12"/>
        <v>100</v>
      </c>
    </row>
    <row r="387" spans="1:9">
      <c r="A387">
        <v>412518</v>
      </c>
      <c r="B387">
        <v>133</v>
      </c>
      <c r="C387" t="s">
        <v>183</v>
      </c>
      <c r="F387" s="13">
        <v>0</v>
      </c>
      <c r="H387" s="8"/>
      <c r="I387" t="e">
        <f t="shared" si="12"/>
        <v>#DIV/0!</v>
      </c>
    </row>
    <row r="388" spans="1:9">
      <c r="C388" t="s">
        <v>180</v>
      </c>
      <c r="F388" s="75">
        <v>3500</v>
      </c>
      <c r="H388" s="75">
        <v>3500</v>
      </c>
      <c r="I388" s="54">
        <f t="shared" si="12"/>
        <v>100</v>
      </c>
    </row>
    <row r="389" spans="1:9">
      <c r="A389">
        <v>412521</v>
      </c>
      <c r="B389">
        <v>133</v>
      </c>
      <c r="C389" t="s">
        <v>182</v>
      </c>
      <c r="F389" s="8"/>
      <c r="H389" s="8"/>
      <c r="I389" t="e">
        <f t="shared" si="12"/>
        <v>#DIV/0!</v>
      </c>
    </row>
    <row r="390" spans="1:9">
      <c r="C390" t="s">
        <v>181</v>
      </c>
      <c r="F390" s="8">
        <v>10000</v>
      </c>
      <c r="H390" s="8">
        <v>10000</v>
      </c>
      <c r="I390">
        <f t="shared" si="12"/>
        <v>100</v>
      </c>
    </row>
    <row r="391" spans="1:9">
      <c r="A391">
        <v>412529</v>
      </c>
      <c r="B391">
        <v>133</v>
      </c>
      <c r="C391" t="s">
        <v>467</v>
      </c>
      <c r="F391" s="8"/>
      <c r="H391" s="8"/>
    </row>
    <row r="392" spans="1:9">
      <c r="C392" t="s">
        <v>468</v>
      </c>
      <c r="F392" s="8">
        <v>1000</v>
      </c>
      <c r="H392" s="8">
        <v>1000</v>
      </c>
      <c r="I392">
        <f>H392/F392</f>
        <v>1</v>
      </c>
    </row>
    <row r="393" spans="1:9">
      <c r="A393">
        <v>412531</v>
      </c>
      <c r="B393">
        <v>133</v>
      </c>
      <c r="C393" t="s">
        <v>184</v>
      </c>
      <c r="F393" s="8"/>
      <c r="H393" s="8"/>
      <c r="I393" t="e">
        <f t="shared" si="12"/>
        <v>#DIV/0!</v>
      </c>
    </row>
    <row r="394" spans="1:9">
      <c r="C394" t="s">
        <v>185</v>
      </c>
      <c r="F394" s="8">
        <v>4500</v>
      </c>
      <c r="H394" s="8">
        <v>4500</v>
      </c>
      <c r="I394" s="54">
        <f t="shared" si="12"/>
        <v>100</v>
      </c>
    </row>
    <row r="395" spans="1:9">
      <c r="A395" s="4">
        <v>412532</v>
      </c>
      <c r="B395" s="4">
        <v>133</v>
      </c>
      <c r="C395" s="4" t="s">
        <v>186</v>
      </c>
      <c r="D395" s="4"/>
      <c r="E395" s="4"/>
      <c r="F395" s="45">
        <v>1000</v>
      </c>
      <c r="G395" s="4"/>
      <c r="H395" s="45">
        <v>1000</v>
      </c>
      <c r="I395" s="4">
        <f t="shared" si="12"/>
        <v>100</v>
      </c>
    </row>
    <row r="396" spans="1:9">
      <c r="A396" s="32">
        <v>4126</v>
      </c>
      <c r="B396" s="16"/>
      <c r="C396" s="16" t="s">
        <v>94</v>
      </c>
      <c r="D396" s="16"/>
      <c r="E396" s="16"/>
      <c r="F396" s="47">
        <f>F400+F401+F402</f>
        <v>9600</v>
      </c>
      <c r="G396" s="16"/>
      <c r="H396" s="47">
        <f>H400+H401+H402</f>
        <v>11600</v>
      </c>
      <c r="I396" s="152">
        <f t="shared" si="12"/>
        <v>120.83333333333333</v>
      </c>
    </row>
    <row r="397" spans="1:9" hidden="1">
      <c r="A397" s="30">
        <v>412612</v>
      </c>
      <c r="B397" s="17">
        <v>133</v>
      </c>
      <c r="C397" s="92" t="s">
        <v>401</v>
      </c>
      <c r="D397" s="17"/>
      <c r="E397" s="17"/>
      <c r="F397" s="17">
        <v>300</v>
      </c>
      <c r="G397" s="17"/>
      <c r="H397" s="72">
        <v>300</v>
      </c>
      <c r="I397" s="79">
        <f>F397/H397*100</f>
        <v>100</v>
      </c>
    </row>
    <row r="398" spans="1:9" hidden="1">
      <c r="A398" s="4">
        <v>412631</v>
      </c>
      <c r="B398" s="4">
        <v>133</v>
      </c>
      <c r="C398" s="22" t="s">
        <v>402</v>
      </c>
      <c r="D398" s="4"/>
      <c r="E398" s="4"/>
      <c r="F398" s="48">
        <v>300</v>
      </c>
      <c r="G398" s="4"/>
      <c r="H398" s="48">
        <v>300</v>
      </c>
      <c r="I398" s="4">
        <f t="shared" si="12"/>
        <v>100</v>
      </c>
    </row>
    <row r="399" spans="1:9" hidden="1">
      <c r="A399" s="4">
        <v>412632</v>
      </c>
      <c r="B399" s="4">
        <v>133</v>
      </c>
      <c r="C399" s="4" t="s">
        <v>189</v>
      </c>
      <c r="D399" s="4"/>
      <c r="E399" s="4"/>
      <c r="F399" s="45"/>
      <c r="G399" s="4"/>
      <c r="H399" s="45"/>
      <c r="I399" s="4" t="e">
        <f t="shared" si="12"/>
        <v>#DIV/0!</v>
      </c>
    </row>
    <row r="400" spans="1:9">
      <c r="A400" s="4">
        <v>412612</v>
      </c>
      <c r="B400" s="13">
        <v>133</v>
      </c>
      <c r="C400" s="22" t="s">
        <v>495</v>
      </c>
      <c r="D400" s="4"/>
      <c r="E400" s="4"/>
      <c r="F400" s="45">
        <v>300</v>
      </c>
      <c r="G400" s="4"/>
      <c r="H400" s="45">
        <v>300</v>
      </c>
      <c r="I400" s="79">
        <f>H400/F400*100</f>
        <v>100</v>
      </c>
    </row>
    <row r="401" spans="1:9">
      <c r="A401" s="13">
        <v>412632</v>
      </c>
      <c r="B401" s="13">
        <v>133</v>
      </c>
      <c r="C401" s="19" t="s">
        <v>497</v>
      </c>
      <c r="D401" s="4"/>
      <c r="E401" s="4"/>
      <c r="F401" s="45">
        <v>9000</v>
      </c>
      <c r="G401" s="4"/>
      <c r="H401" s="45">
        <v>11000</v>
      </c>
      <c r="I401" s="79">
        <f>H401/F401*100</f>
        <v>122.22222222222223</v>
      </c>
    </row>
    <row r="402" spans="1:9" ht="18" customHeight="1">
      <c r="A402" s="23">
        <v>412631</v>
      </c>
      <c r="B402" s="23">
        <v>133</v>
      </c>
      <c r="C402" s="28" t="s">
        <v>496</v>
      </c>
      <c r="D402" s="23"/>
      <c r="E402" s="23"/>
      <c r="F402" s="49">
        <v>300</v>
      </c>
      <c r="G402" s="23"/>
      <c r="H402" s="49">
        <v>300</v>
      </c>
      <c r="I402" s="146">
        <f t="shared" si="12"/>
        <v>100</v>
      </c>
    </row>
    <row r="403" spans="1:9">
      <c r="A403" s="33">
        <v>4127</v>
      </c>
      <c r="B403" s="1"/>
      <c r="C403" s="1" t="s">
        <v>95</v>
      </c>
      <c r="D403" s="1"/>
      <c r="E403" s="1"/>
      <c r="F403" s="9">
        <f>F404+F405+F408+F409+F411+F413+F414</f>
        <v>9620</v>
      </c>
      <c r="G403" s="1"/>
      <c r="H403" s="9">
        <f>H404+H405+H407+H408+H409+H411+H413+H414</f>
        <v>10920</v>
      </c>
      <c r="I403" s="54">
        <f t="shared" si="12"/>
        <v>113.51351351351352</v>
      </c>
    </row>
    <row r="404" spans="1:9">
      <c r="A404" s="132">
        <v>412711</v>
      </c>
      <c r="B404" s="7">
        <v>133</v>
      </c>
      <c r="C404" s="92" t="s">
        <v>469</v>
      </c>
      <c r="D404" s="7"/>
      <c r="E404" s="7"/>
      <c r="F404" s="75">
        <v>2700</v>
      </c>
      <c r="G404" s="7"/>
      <c r="H404" s="75">
        <v>3500</v>
      </c>
      <c r="I404" s="133">
        <f>H404/F404*100</f>
        <v>129.62962962962962</v>
      </c>
    </row>
    <row r="405" spans="1:9">
      <c r="A405">
        <v>412712</v>
      </c>
      <c r="B405">
        <v>133</v>
      </c>
      <c r="C405" s="7" t="s">
        <v>470</v>
      </c>
      <c r="F405" s="8">
        <v>1300</v>
      </c>
      <c r="H405" s="8">
        <v>1300</v>
      </c>
      <c r="I405">
        <f t="shared" si="12"/>
        <v>100</v>
      </c>
    </row>
    <row r="406" spans="1:9" ht="10.5" hidden="1" customHeight="1">
      <c r="A406">
        <v>0</v>
      </c>
      <c r="B406">
        <v>0</v>
      </c>
      <c r="C406">
        <v>0</v>
      </c>
      <c r="F406" s="8"/>
      <c r="H406" s="8"/>
      <c r="I406" t="e">
        <f t="shared" si="12"/>
        <v>#DIV/0!</v>
      </c>
    </row>
    <row r="407" spans="1:9" hidden="1">
      <c r="C407">
        <v>0</v>
      </c>
      <c r="F407" s="8">
        <v>0</v>
      </c>
      <c r="H407" s="8">
        <v>0</v>
      </c>
      <c r="I407" t="e">
        <f t="shared" si="12"/>
        <v>#DIV/0!</v>
      </c>
    </row>
    <row r="408" spans="1:9">
      <c r="A408">
        <v>412721</v>
      </c>
      <c r="B408">
        <v>133</v>
      </c>
      <c r="C408" t="s">
        <v>413</v>
      </c>
      <c r="F408" s="8">
        <v>1000</v>
      </c>
      <c r="H408" s="8">
        <v>1000</v>
      </c>
      <c r="I408" s="54">
        <f t="shared" si="12"/>
        <v>100</v>
      </c>
    </row>
    <row r="409" spans="1:9">
      <c r="A409">
        <v>412725</v>
      </c>
      <c r="B409">
        <v>133</v>
      </c>
      <c r="C409" t="s">
        <v>412</v>
      </c>
      <c r="F409" s="8">
        <v>500</v>
      </c>
      <c r="H409" s="8">
        <v>500</v>
      </c>
      <c r="I409">
        <f t="shared" si="12"/>
        <v>100</v>
      </c>
    </row>
    <row r="410" spans="1:9">
      <c r="A410">
        <v>412732</v>
      </c>
      <c r="B410">
        <v>133</v>
      </c>
      <c r="C410" t="s">
        <v>191</v>
      </c>
      <c r="F410" s="8"/>
      <c r="H410" s="8"/>
      <c r="I410" t="e">
        <f t="shared" si="12"/>
        <v>#DIV/0!</v>
      </c>
    </row>
    <row r="411" spans="1:9">
      <c r="C411" t="s">
        <v>192</v>
      </c>
      <c r="F411" s="8">
        <v>2500</v>
      </c>
      <c r="H411" s="8">
        <v>3000</v>
      </c>
      <c r="I411" s="54">
        <f t="shared" si="12"/>
        <v>120</v>
      </c>
    </row>
    <row r="412" spans="1:9">
      <c r="A412">
        <v>412751</v>
      </c>
      <c r="B412">
        <v>133</v>
      </c>
      <c r="C412" t="s">
        <v>193</v>
      </c>
      <c r="F412" s="8"/>
      <c r="H412" s="8"/>
      <c r="I412" t="e">
        <f t="shared" si="12"/>
        <v>#DIV/0!</v>
      </c>
    </row>
    <row r="413" spans="1:9">
      <c r="A413">
        <v>412752</v>
      </c>
      <c r="B413">
        <v>133</v>
      </c>
      <c r="C413" t="s">
        <v>194</v>
      </c>
      <c r="F413" s="8">
        <v>120</v>
      </c>
      <c r="H413" s="8">
        <v>120</v>
      </c>
      <c r="I413">
        <f t="shared" si="12"/>
        <v>100</v>
      </c>
    </row>
    <row r="414" spans="1:9">
      <c r="A414" s="23">
        <v>412755</v>
      </c>
      <c r="B414" s="23">
        <v>133</v>
      </c>
      <c r="C414" s="23" t="s">
        <v>195</v>
      </c>
      <c r="D414" s="23"/>
      <c r="E414" s="23"/>
      <c r="F414" s="49">
        <v>1500</v>
      </c>
      <c r="G414" s="23"/>
      <c r="H414" s="49">
        <v>1500</v>
      </c>
      <c r="I414" s="23">
        <f t="shared" si="12"/>
        <v>100</v>
      </c>
    </row>
    <row r="415" spans="1:9">
      <c r="A415" s="4"/>
      <c r="B415" s="4"/>
      <c r="C415" s="4"/>
      <c r="D415" s="4"/>
      <c r="E415" s="4"/>
      <c r="F415" s="45"/>
      <c r="G415" s="4"/>
      <c r="H415" s="45"/>
      <c r="I415" s="4"/>
    </row>
    <row r="416" spans="1:9">
      <c r="A416" s="4"/>
      <c r="B416" s="4"/>
      <c r="C416" s="4"/>
      <c r="D416" s="4"/>
      <c r="E416" s="4"/>
      <c r="F416" s="45"/>
      <c r="G416" s="4"/>
      <c r="H416" s="45"/>
      <c r="I416" s="4"/>
    </row>
    <row r="417" spans="1:9">
      <c r="A417" s="4"/>
      <c r="B417" s="4"/>
      <c r="C417" s="4"/>
      <c r="D417" s="4"/>
      <c r="E417" s="4"/>
      <c r="F417" s="45"/>
      <c r="G417" s="4"/>
      <c r="H417" s="45"/>
      <c r="I417" s="4"/>
    </row>
    <row r="418" spans="1:9">
      <c r="A418" s="4"/>
      <c r="B418" s="4"/>
      <c r="C418" s="4"/>
      <c r="D418" s="4"/>
      <c r="E418" s="4"/>
      <c r="F418" s="45"/>
      <c r="G418" s="4"/>
      <c r="H418" s="45"/>
      <c r="I418" s="4"/>
    </row>
    <row r="419" spans="1:9">
      <c r="A419" s="4"/>
      <c r="B419" s="4"/>
      <c r="C419" s="4"/>
      <c r="D419" s="4"/>
      <c r="E419" s="4"/>
      <c r="F419" s="45"/>
      <c r="G419" s="4"/>
      <c r="H419" s="72" t="s">
        <v>498</v>
      </c>
      <c r="I419" s="4"/>
    </row>
    <row r="420" spans="1:9">
      <c r="A420" s="16" t="s">
        <v>146</v>
      </c>
      <c r="B420" s="16" t="s">
        <v>144</v>
      </c>
      <c r="C420" s="16"/>
      <c r="D420" s="16" t="s">
        <v>2</v>
      </c>
      <c r="E420" s="16"/>
      <c r="F420" s="43" t="s">
        <v>287</v>
      </c>
      <c r="G420" s="16"/>
      <c r="H420" s="43" t="s">
        <v>398</v>
      </c>
      <c r="I420" s="16" t="s">
        <v>138</v>
      </c>
    </row>
    <row r="421" spans="1:9">
      <c r="A421" s="14" t="s">
        <v>1</v>
      </c>
      <c r="B421" s="17" t="s">
        <v>145</v>
      </c>
      <c r="C421" s="17"/>
      <c r="D421" s="17"/>
      <c r="E421" s="17"/>
      <c r="F421" s="59">
        <v>2019</v>
      </c>
      <c r="G421" s="17"/>
      <c r="H421" s="59">
        <v>2020</v>
      </c>
      <c r="I421" s="17"/>
    </row>
    <row r="422" spans="1:9">
      <c r="A422" s="61">
        <v>1</v>
      </c>
      <c r="B422" s="61">
        <v>2</v>
      </c>
      <c r="C422" s="61"/>
      <c r="D422" s="61">
        <v>3</v>
      </c>
      <c r="E422" s="61"/>
      <c r="F422" s="61">
        <v>4</v>
      </c>
      <c r="G422" s="61"/>
      <c r="H422" s="61">
        <v>5</v>
      </c>
      <c r="I422" s="61">
        <v>6</v>
      </c>
    </row>
    <row r="423" spans="1:9">
      <c r="A423" s="34">
        <v>4128</v>
      </c>
      <c r="B423" s="17"/>
      <c r="C423" s="14" t="s">
        <v>101</v>
      </c>
      <c r="D423" s="17"/>
      <c r="E423" s="17"/>
      <c r="F423" s="17"/>
      <c r="G423" s="17"/>
      <c r="H423" s="17"/>
      <c r="I423" t="e">
        <f t="shared" si="12"/>
        <v>#DIV/0!</v>
      </c>
    </row>
    <row r="424" spans="1:9">
      <c r="A424" s="17"/>
      <c r="B424" s="17"/>
      <c r="C424" s="14" t="s">
        <v>96</v>
      </c>
      <c r="D424" s="17"/>
      <c r="E424" s="17"/>
      <c r="F424" s="46">
        <f>F425+F426+F428+F431+F432</f>
        <v>35000</v>
      </c>
      <c r="G424" s="17"/>
      <c r="H424" s="46">
        <f>H425+H426+H428+H431+H432</f>
        <v>37000</v>
      </c>
      <c r="I424" s="54">
        <f t="shared" si="12"/>
        <v>105.71428571428572</v>
      </c>
    </row>
    <row r="425" spans="1:9">
      <c r="A425" s="13">
        <v>412812</v>
      </c>
      <c r="B425" s="13">
        <v>451</v>
      </c>
      <c r="C425" s="13" t="s">
        <v>196</v>
      </c>
      <c r="D425" s="4"/>
      <c r="E425" s="4"/>
      <c r="F425" s="45">
        <v>5000</v>
      </c>
      <c r="G425" s="4"/>
      <c r="H425" s="45">
        <v>6000</v>
      </c>
      <c r="I425">
        <f t="shared" si="12"/>
        <v>120</v>
      </c>
    </row>
    <row r="426" spans="1:9">
      <c r="A426" s="13">
        <v>412813</v>
      </c>
      <c r="B426" s="13">
        <v>560</v>
      </c>
      <c r="C426" s="13" t="s">
        <v>197</v>
      </c>
      <c r="D426" s="4"/>
      <c r="E426" s="4"/>
      <c r="F426" s="48">
        <v>13500</v>
      </c>
      <c r="G426" s="4"/>
      <c r="H426" s="48">
        <v>13500</v>
      </c>
      <c r="I426" s="54">
        <f t="shared" si="12"/>
        <v>100</v>
      </c>
    </row>
    <row r="427" spans="1:9">
      <c r="A427" s="13">
        <v>412814</v>
      </c>
      <c r="B427" s="13">
        <v>640</v>
      </c>
      <c r="C427" s="13" t="s">
        <v>198</v>
      </c>
      <c r="D427" s="4"/>
      <c r="E427" s="4"/>
      <c r="F427" s="45"/>
      <c r="G427" s="4"/>
      <c r="H427" s="45"/>
      <c r="I427" t="e">
        <f t="shared" si="12"/>
        <v>#DIV/0!</v>
      </c>
    </row>
    <row r="428" spans="1:9">
      <c r="A428" s="4"/>
      <c r="B428" s="4"/>
      <c r="C428" s="13" t="s">
        <v>199</v>
      </c>
      <c r="D428" s="4"/>
      <c r="E428" s="4"/>
      <c r="F428" s="45">
        <v>6000</v>
      </c>
      <c r="G428" s="4"/>
      <c r="H428" s="45">
        <v>7000</v>
      </c>
      <c r="I428" s="54">
        <f t="shared" si="12"/>
        <v>116.66666666666667</v>
      </c>
    </row>
    <row r="429" spans="1:9">
      <c r="A429" s="4">
        <v>412819</v>
      </c>
      <c r="B429" s="4">
        <v>510</v>
      </c>
      <c r="C429" s="19" t="s">
        <v>471</v>
      </c>
      <c r="D429" s="4"/>
      <c r="E429" s="4"/>
      <c r="F429" s="45"/>
      <c r="G429" s="4"/>
      <c r="H429" s="45"/>
      <c r="I429" t="e">
        <f t="shared" si="12"/>
        <v>#DIV/0!</v>
      </c>
    </row>
    <row r="430" spans="1:9">
      <c r="A430" s="4"/>
      <c r="B430" s="4"/>
      <c r="C430" s="13" t="s">
        <v>200</v>
      </c>
      <c r="D430" s="4"/>
      <c r="E430" s="4"/>
      <c r="F430" s="45"/>
      <c r="G430" s="4"/>
      <c r="H430" s="45"/>
      <c r="I430" t="e">
        <f t="shared" si="12"/>
        <v>#DIV/0!</v>
      </c>
    </row>
    <row r="431" spans="1:9">
      <c r="A431" s="4"/>
      <c r="B431" s="4"/>
      <c r="C431" s="13" t="s">
        <v>201</v>
      </c>
      <c r="D431" s="4"/>
      <c r="E431" s="4"/>
      <c r="F431" s="45">
        <v>10000</v>
      </c>
      <c r="G431" s="4"/>
      <c r="H431" s="45">
        <v>10000</v>
      </c>
      <c r="I431">
        <f t="shared" si="12"/>
        <v>100</v>
      </c>
    </row>
    <row r="432" spans="1:9" ht="13.5" thickBot="1">
      <c r="A432" s="2">
        <v>412822</v>
      </c>
      <c r="B432" s="2">
        <v>111</v>
      </c>
      <c r="C432" s="73" t="s">
        <v>297</v>
      </c>
      <c r="D432" s="2"/>
      <c r="E432" s="2"/>
      <c r="F432" s="67">
        <v>500</v>
      </c>
      <c r="G432" s="2"/>
      <c r="H432" s="67">
        <v>500</v>
      </c>
      <c r="I432" s="81">
        <f t="shared" si="12"/>
        <v>100</v>
      </c>
    </row>
    <row r="433" spans="1:11">
      <c r="A433" s="33">
        <v>51</v>
      </c>
      <c r="B433" s="1"/>
      <c r="C433" s="1" t="s">
        <v>114</v>
      </c>
      <c r="D433" s="1"/>
      <c r="E433" s="1"/>
      <c r="F433" s="9">
        <f>F434+F450+F453</f>
        <v>140950</v>
      </c>
      <c r="G433" s="1"/>
      <c r="H433" s="9">
        <f>H434+H450</f>
        <v>140950</v>
      </c>
      <c r="I433" s="54">
        <f t="shared" si="12"/>
        <v>100</v>
      </c>
      <c r="K433" t="s">
        <v>528</v>
      </c>
    </row>
    <row r="434" spans="1:11">
      <c r="A434" s="33">
        <v>511</v>
      </c>
      <c r="B434" s="1"/>
      <c r="C434" s="1" t="s">
        <v>202</v>
      </c>
      <c r="D434" s="1"/>
      <c r="E434" s="1"/>
      <c r="F434" s="9">
        <f>F435+F436+F437+F438+F439+F441+F443+F445+F447+F448</f>
        <v>138502</v>
      </c>
      <c r="G434" s="1"/>
      <c r="H434" s="9">
        <f>H435+H436+H437+H438+H439+H441+H443+H445+H447+H448</f>
        <v>137950</v>
      </c>
      <c r="I434" s="54">
        <f t="shared" si="12"/>
        <v>99.60144979855886</v>
      </c>
    </row>
    <row r="435" spans="1:11">
      <c r="A435" s="4">
        <v>511122</v>
      </c>
      <c r="B435" s="4">
        <v>660</v>
      </c>
      <c r="C435" s="4" t="s">
        <v>397</v>
      </c>
      <c r="D435" s="4"/>
      <c r="E435" s="4"/>
      <c r="F435" s="45">
        <v>20000</v>
      </c>
      <c r="G435" s="4"/>
      <c r="H435" s="45">
        <v>20000</v>
      </c>
      <c r="I435">
        <f t="shared" si="12"/>
        <v>100</v>
      </c>
    </row>
    <row r="436" spans="1:11">
      <c r="A436" s="4">
        <v>511131</v>
      </c>
      <c r="B436" s="4">
        <v>451</v>
      </c>
      <c r="C436" s="4" t="s">
        <v>203</v>
      </c>
      <c r="D436" s="4"/>
      <c r="E436" s="4"/>
      <c r="F436" s="45">
        <v>51002</v>
      </c>
      <c r="G436" s="4"/>
      <c r="H436" s="45">
        <v>48353</v>
      </c>
      <c r="I436" s="54">
        <f t="shared" si="12"/>
        <v>94.80608603584173</v>
      </c>
    </row>
    <row r="437" spans="1:11">
      <c r="A437" s="4">
        <v>511133</v>
      </c>
      <c r="B437" s="4">
        <v>451</v>
      </c>
      <c r="C437" s="4" t="s">
        <v>204</v>
      </c>
      <c r="D437" s="4"/>
      <c r="E437" s="4"/>
      <c r="F437" s="45">
        <v>0</v>
      </c>
      <c r="G437" s="4"/>
      <c r="H437" s="45">
        <v>0</v>
      </c>
      <c r="I437" t="e">
        <f t="shared" si="12"/>
        <v>#DIV/0!</v>
      </c>
    </row>
    <row r="438" spans="1:11">
      <c r="A438" s="4">
        <v>511196</v>
      </c>
      <c r="B438" s="4">
        <v>810</v>
      </c>
      <c r="C438" s="4" t="s">
        <v>318</v>
      </c>
      <c r="D438" s="4"/>
      <c r="E438" s="4"/>
      <c r="F438" s="45">
        <v>10000</v>
      </c>
      <c r="G438" s="4"/>
      <c r="H438" s="45">
        <v>0</v>
      </c>
      <c r="I438">
        <f t="shared" si="12"/>
        <v>0</v>
      </c>
    </row>
    <row r="439" spans="1:11">
      <c r="A439" s="13">
        <v>511221</v>
      </c>
      <c r="B439" s="13">
        <v>451</v>
      </c>
      <c r="C439" s="4" t="s">
        <v>317</v>
      </c>
      <c r="D439" s="4"/>
      <c r="E439" s="4"/>
      <c r="F439" s="48">
        <v>35000</v>
      </c>
      <c r="G439" s="4"/>
      <c r="H439" s="48">
        <v>30097</v>
      </c>
      <c r="I439">
        <f t="shared" si="12"/>
        <v>85.991428571428571</v>
      </c>
    </row>
    <row r="440" spans="1:11">
      <c r="A440" s="13"/>
      <c r="B440" s="4"/>
      <c r="C440" s="13" t="s">
        <v>206</v>
      </c>
      <c r="D440" s="4"/>
      <c r="E440" s="4"/>
      <c r="F440" s="4"/>
      <c r="G440" s="4"/>
      <c r="H440" s="4"/>
      <c r="I440" t="e">
        <f t="shared" si="12"/>
        <v>#DIV/0!</v>
      </c>
    </row>
    <row r="441" spans="1:11">
      <c r="A441" s="13">
        <v>511296</v>
      </c>
      <c r="B441" s="13">
        <v>451</v>
      </c>
      <c r="C441" s="13" t="s">
        <v>515</v>
      </c>
      <c r="D441" s="4"/>
      <c r="E441" s="4"/>
      <c r="F441" s="48">
        <v>4500</v>
      </c>
      <c r="G441" s="4"/>
      <c r="H441" s="48">
        <v>4500</v>
      </c>
      <c r="I441" s="79">
        <f>H441/F441*100</f>
        <v>100</v>
      </c>
    </row>
    <row r="442" spans="1:11">
      <c r="A442" s="4">
        <v>511230</v>
      </c>
      <c r="B442" s="4">
        <v>451</v>
      </c>
      <c r="C442" s="4" t="s">
        <v>205</v>
      </c>
      <c r="D442" s="4"/>
      <c r="E442" s="4"/>
      <c r="F442" s="4"/>
      <c r="G442" s="4"/>
      <c r="H442" s="4"/>
      <c r="I442" s="4"/>
    </row>
    <row r="443" spans="1:11">
      <c r="A443" s="4"/>
      <c r="B443" s="4"/>
      <c r="C443" s="4" t="s">
        <v>207</v>
      </c>
      <c r="D443" s="4"/>
      <c r="E443" s="4"/>
      <c r="F443" s="45">
        <v>10000</v>
      </c>
      <c r="G443" s="4"/>
      <c r="H443" s="45">
        <v>20000</v>
      </c>
      <c r="I443" s="4">
        <f>H443/F443*100</f>
        <v>200</v>
      </c>
    </row>
    <row r="444" spans="1:11">
      <c r="A444" s="4">
        <v>511230</v>
      </c>
      <c r="B444" s="4">
        <v>451</v>
      </c>
      <c r="C444" s="4" t="s">
        <v>208</v>
      </c>
      <c r="D444" s="4"/>
      <c r="E444" s="4"/>
      <c r="F444" s="45"/>
      <c r="G444" s="4"/>
      <c r="H444" s="45"/>
      <c r="I444" s="4" t="e">
        <f t="shared" ref="I444:I455" si="13">H444/F444*100</f>
        <v>#DIV/0!</v>
      </c>
    </row>
    <row r="445" spans="1:11">
      <c r="A445" s="4"/>
      <c r="B445" s="4"/>
      <c r="C445" s="4" t="s">
        <v>209</v>
      </c>
      <c r="D445" s="4"/>
      <c r="E445" s="4"/>
      <c r="F445" s="45">
        <v>4000</v>
      </c>
      <c r="G445" s="4"/>
      <c r="H445" s="45">
        <v>10000</v>
      </c>
      <c r="I445" s="79">
        <f t="shared" si="13"/>
        <v>250</v>
      </c>
    </row>
    <row r="446" spans="1:11" ht="1.5" customHeight="1">
      <c r="A446" s="4"/>
      <c r="B446" s="4"/>
      <c r="C446" s="4" t="s">
        <v>210</v>
      </c>
      <c r="D446" s="4"/>
      <c r="E446" s="4"/>
      <c r="F446" s="45">
        <v>15700</v>
      </c>
      <c r="G446" s="4"/>
      <c r="H446" s="45">
        <v>34315</v>
      </c>
      <c r="I446" s="4">
        <f t="shared" si="13"/>
        <v>218.56687898089172</v>
      </c>
    </row>
    <row r="447" spans="1:11" ht="13.5" thickBot="1">
      <c r="A447" s="2">
        <v>511300</v>
      </c>
      <c r="B447" s="2">
        <v>133</v>
      </c>
      <c r="C447" s="2" t="s">
        <v>117</v>
      </c>
      <c r="D447" s="2"/>
      <c r="E447" s="2"/>
      <c r="F447" s="67">
        <v>4000</v>
      </c>
      <c r="G447" s="2"/>
      <c r="H447" s="67">
        <v>5000</v>
      </c>
      <c r="I447" s="4">
        <f t="shared" si="13"/>
        <v>125</v>
      </c>
    </row>
    <row r="448" spans="1:11">
      <c r="A448">
        <v>511714</v>
      </c>
      <c r="B448">
        <v>451</v>
      </c>
      <c r="C448" s="13" t="s">
        <v>516</v>
      </c>
      <c r="F448" s="8">
        <v>0</v>
      </c>
      <c r="H448" s="8">
        <v>0</v>
      </c>
      <c r="I448" s="4" t="e">
        <f t="shared" si="13"/>
        <v>#DIV/0!</v>
      </c>
    </row>
    <row r="449" spans="1:9">
      <c r="A449" s="30">
        <v>516</v>
      </c>
      <c r="B449" s="17"/>
      <c r="C449" s="17" t="s">
        <v>211</v>
      </c>
      <c r="D449" s="17"/>
      <c r="E449" s="17"/>
      <c r="F449" s="46">
        <v>0</v>
      </c>
      <c r="G449" s="17"/>
      <c r="H449" s="46"/>
      <c r="I449" s="4" t="e">
        <f t="shared" si="13"/>
        <v>#DIV/0!</v>
      </c>
    </row>
    <row r="450" spans="1:9">
      <c r="A450" s="4"/>
      <c r="B450" s="4"/>
      <c r="C450" s="17" t="s">
        <v>212</v>
      </c>
      <c r="D450" s="17"/>
      <c r="E450" s="17"/>
      <c r="F450" s="46">
        <f>F452</f>
        <v>2448</v>
      </c>
      <c r="G450" s="4"/>
      <c r="H450" s="46">
        <f>H452</f>
        <v>3000</v>
      </c>
      <c r="I450" s="79">
        <f t="shared" si="13"/>
        <v>122.54901960784315</v>
      </c>
    </row>
    <row r="451" spans="1:9">
      <c r="A451" s="4">
        <v>516100</v>
      </c>
      <c r="B451" s="4">
        <v>133</v>
      </c>
      <c r="C451" s="4" t="s">
        <v>214</v>
      </c>
      <c r="D451" s="4"/>
      <c r="E451" s="4"/>
      <c r="F451" s="45"/>
      <c r="G451" s="4"/>
      <c r="H451" s="45"/>
      <c r="I451" s="4" t="e">
        <f t="shared" si="13"/>
        <v>#DIV/0!</v>
      </c>
    </row>
    <row r="452" spans="1:9">
      <c r="A452" s="4"/>
      <c r="B452" s="4"/>
      <c r="C452" s="13" t="s">
        <v>213</v>
      </c>
      <c r="D452" s="4"/>
      <c r="E452" s="4"/>
      <c r="F452" s="45">
        <v>2448</v>
      </c>
      <c r="G452" s="4"/>
      <c r="H452" s="45">
        <v>3000</v>
      </c>
      <c r="I452" s="79">
        <f t="shared" si="13"/>
        <v>122.54901960784315</v>
      </c>
    </row>
    <row r="453" spans="1:9">
      <c r="A453" s="32">
        <v>631000</v>
      </c>
      <c r="B453" s="3"/>
      <c r="C453" s="16" t="s">
        <v>290</v>
      </c>
      <c r="D453" s="3"/>
      <c r="E453" s="3"/>
      <c r="F453" s="47">
        <f>F454</f>
        <v>0</v>
      </c>
      <c r="G453" s="3"/>
      <c r="H453" s="74"/>
      <c r="I453" s="4" t="e">
        <f t="shared" si="13"/>
        <v>#DIV/0!</v>
      </c>
    </row>
    <row r="454" spans="1:9">
      <c r="A454" s="13">
        <v>631100</v>
      </c>
      <c r="B454" s="4"/>
      <c r="C454" s="19" t="s">
        <v>291</v>
      </c>
      <c r="D454" s="22"/>
      <c r="E454" s="22"/>
      <c r="F454" s="72"/>
      <c r="G454" s="4"/>
      <c r="H454" s="45"/>
      <c r="I454" s="4" t="e">
        <f t="shared" si="13"/>
        <v>#DIV/0!</v>
      </c>
    </row>
    <row r="455" spans="1:9">
      <c r="A455" s="4"/>
      <c r="B455" s="17" t="s">
        <v>215</v>
      </c>
      <c r="C455" s="17"/>
      <c r="D455" s="17"/>
      <c r="E455" s="17"/>
      <c r="F455" s="46"/>
      <c r="G455" s="4"/>
      <c r="H455" s="45"/>
      <c r="I455" s="4" t="e">
        <f t="shared" si="13"/>
        <v>#DIV/0!</v>
      </c>
    </row>
    <row r="456" spans="1:9" ht="13.5" thickBot="1">
      <c r="A456" s="4"/>
      <c r="B456" s="57" t="s">
        <v>216</v>
      </c>
      <c r="C456" s="57"/>
      <c r="D456" s="57"/>
      <c r="E456" s="57"/>
      <c r="F456" s="68">
        <f>F433+F358</f>
        <v>257850</v>
      </c>
      <c r="G456" s="2"/>
      <c r="H456" s="68">
        <f>H359+H433</f>
        <v>262850</v>
      </c>
      <c r="I456" s="81">
        <f>H456/F456*100</f>
        <v>101.93911188675587</v>
      </c>
    </row>
    <row r="459" spans="1:9">
      <c r="A459" s="1" t="s">
        <v>217</v>
      </c>
      <c r="B459" s="1"/>
      <c r="C459" s="1"/>
      <c r="D459" s="1"/>
      <c r="E459" s="1"/>
      <c r="F459" s="1"/>
      <c r="G459" s="1"/>
      <c r="H459" s="1"/>
      <c r="I459" s="1"/>
    </row>
    <row r="460" spans="1:9">
      <c r="A460" s="1" t="s">
        <v>218</v>
      </c>
      <c r="B460" s="1"/>
      <c r="C460" s="1"/>
      <c r="D460" s="1"/>
      <c r="E460" s="1"/>
      <c r="F460" s="1"/>
      <c r="G460" s="1"/>
      <c r="H460" s="1"/>
    </row>
    <row r="462" spans="1:9">
      <c r="A462" s="32">
        <v>41</v>
      </c>
      <c r="B462" s="16" t="s">
        <v>88</v>
      </c>
      <c r="C462" s="16"/>
      <c r="D462" s="16"/>
      <c r="E462" s="16"/>
      <c r="F462" s="47">
        <f>F463+F503+F521</f>
        <v>840960</v>
      </c>
      <c r="G462" s="16"/>
      <c r="H462" s="47">
        <f>H463+H503+H521</f>
        <v>887517</v>
      </c>
      <c r="I462" s="77">
        <f t="shared" ref="I462:I467" si="14">H462/F462*100</f>
        <v>105.53617294520548</v>
      </c>
    </row>
    <row r="463" spans="1:9">
      <c r="A463" s="120">
        <v>411</v>
      </c>
      <c r="B463" s="31" t="s">
        <v>456</v>
      </c>
      <c r="C463" s="31"/>
      <c r="D463" s="31"/>
      <c r="E463" s="31"/>
      <c r="F463" s="121">
        <f>F464+F474+F490+F498</f>
        <v>807316</v>
      </c>
      <c r="G463" s="31"/>
      <c r="H463" s="121">
        <f>H464+H474+H490+H498</f>
        <v>859044</v>
      </c>
      <c r="I463" s="122">
        <f t="shared" si="14"/>
        <v>106.40740428778818</v>
      </c>
    </row>
    <row r="464" spans="1:9">
      <c r="A464" s="32">
        <v>4111</v>
      </c>
      <c r="B464" s="16" t="s">
        <v>457</v>
      </c>
      <c r="C464" s="16"/>
      <c r="D464" s="16"/>
      <c r="E464" s="16"/>
      <c r="F464" s="47">
        <f>F465+F467+F469+F470+F471+F472</f>
        <v>617308</v>
      </c>
      <c r="G464" s="16"/>
      <c r="H464" s="47">
        <f>H465+H466+H467+H469+H470+H471+H472</f>
        <v>664773</v>
      </c>
      <c r="I464" s="77">
        <f t="shared" si="14"/>
        <v>107.68903043537424</v>
      </c>
    </row>
    <row r="465" spans="1:9">
      <c r="A465" s="4">
        <v>411111</v>
      </c>
      <c r="B465" s="4">
        <v>111</v>
      </c>
      <c r="C465" s="4" t="s">
        <v>526</v>
      </c>
      <c r="D465" s="4"/>
      <c r="E465" s="4"/>
      <c r="F465" s="45">
        <v>398483</v>
      </c>
      <c r="G465" s="4"/>
      <c r="H465" s="45">
        <v>400700</v>
      </c>
      <c r="I465" s="78">
        <f t="shared" si="14"/>
        <v>100.55635999528209</v>
      </c>
    </row>
    <row r="466" spans="1:9">
      <c r="A466" s="22">
        <v>411112</v>
      </c>
      <c r="B466" s="22">
        <v>111</v>
      </c>
      <c r="C466" s="22" t="s">
        <v>527</v>
      </c>
      <c r="D466" s="4"/>
      <c r="E466" s="4"/>
      <c r="F466" s="45">
        <v>10470</v>
      </c>
      <c r="G466" s="4"/>
      <c r="H466" s="45">
        <v>18500</v>
      </c>
      <c r="I466" s="77">
        <f t="shared" si="14"/>
        <v>176.6953199617956</v>
      </c>
    </row>
    <row r="467" spans="1:9">
      <c r="A467" s="22">
        <v>411131</v>
      </c>
      <c r="B467" s="22">
        <v>111</v>
      </c>
      <c r="C467" s="22" t="s">
        <v>540</v>
      </c>
      <c r="D467" s="4"/>
      <c r="E467" s="4"/>
      <c r="F467" s="45">
        <v>0</v>
      </c>
      <c r="G467" s="4"/>
      <c r="H467" s="45">
        <v>30579</v>
      </c>
      <c r="I467" s="77" t="e">
        <f t="shared" si="14"/>
        <v>#DIV/0!</v>
      </c>
    </row>
    <row r="468" spans="1:9">
      <c r="A468" s="22">
        <v>411192</v>
      </c>
      <c r="B468" s="22">
        <v>111</v>
      </c>
      <c r="C468" s="22" t="s">
        <v>222</v>
      </c>
      <c r="D468" s="4"/>
      <c r="E468" s="4"/>
      <c r="F468" s="4"/>
      <c r="G468" s="4"/>
      <c r="H468" s="4"/>
      <c r="I468" s="77">
        <v>0</v>
      </c>
    </row>
    <row r="469" spans="1:9">
      <c r="A469" s="22"/>
      <c r="B469" s="22"/>
      <c r="C469" s="22" t="s">
        <v>223</v>
      </c>
      <c r="D469" s="4"/>
      <c r="E469" s="4"/>
      <c r="F469" s="45">
        <v>124300</v>
      </c>
      <c r="G469" s="4"/>
      <c r="H469" s="45">
        <v>112804</v>
      </c>
      <c r="I469" s="77">
        <f>H469/F469*100</f>
        <v>90.751407884151249</v>
      </c>
    </row>
    <row r="470" spans="1:9">
      <c r="A470" s="22">
        <v>411195</v>
      </c>
      <c r="B470" s="22">
        <v>111</v>
      </c>
      <c r="C470" s="22" t="s">
        <v>298</v>
      </c>
      <c r="D470" s="4"/>
      <c r="E470" s="4"/>
      <c r="F470" s="45">
        <v>80600</v>
      </c>
      <c r="G470" s="4"/>
      <c r="H470" s="45">
        <v>84570</v>
      </c>
      <c r="I470" s="77">
        <f>H470/F470*100</f>
        <v>104.92555831265508</v>
      </c>
    </row>
    <row r="471" spans="1:9">
      <c r="A471" s="22">
        <v>411197</v>
      </c>
      <c r="B471" s="22">
        <v>111</v>
      </c>
      <c r="C471" s="22" t="s">
        <v>224</v>
      </c>
      <c r="D471" s="4"/>
      <c r="E471" s="4"/>
      <c r="F471" s="45">
        <v>5570</v>
      </c>
      <c r="G471" s="4"/>
      <c r="H471" s="45">
        <v>5638</v>
      </c>
      <c r="I471" s="77">
        <f>H471/F471*100</f>
        <v>101.22082585278275</v>
      </c>
    </row>
    <row r="472" spans="1:9">
      <c r="A472" s="28">
        <v>411198</v>
      </c>
      <c r="B472" s="28">
        <v>111</v>
      </c>
      <c r="C472" s="28" t="s">
        <v>225</v>
      </c>
      <c r="D472" s="23"/>
      <c r="E472" s="23"/>
      <c r="F472" s="123">
        <v>8355</v>
      </c>
      <c r="G472" s="23"/>
      <c r="H472" s="123">
        <v>11982</v>
      </c>
      <c r="I472" s="122">
        <f>H472/F472*100</f>
        <v>143.41113105924597</v>
      </c>
    </row>
    <row r="473" spans="1:9">
      <c r="A473" s="35">
        <v>4112</v>
      </c>
      <c r="B473" s="16" t="s">
        <v>458</v>
      </c>
      <c r="C473" s="16"/>
      <c r="D473" s="16"/>
      <c r="E473" s="16"/>
      <c r="F473" s="124"/>
      <c r="G473" s="3"/>
      <c r="H473" s="124"/>
      <c r="I473" s="77"/>
    </row>
    <row r="474" spans="1:9" ht="13.5" thickBot="1">
      <c r="A474" s="129"/>
      <c r="B474" s="127" t="s">
        <v>459</v>
      </c>
      <c r="C474" s="127"/>
      <c r="D474" s="127"/>
      <c r="E474" s="127"/>
      <c r="F474" s="130">
        <f>F479+F480+F481+F482+F483+F484+F485+F486+F487+F488</f>
        <v>182011</v>
      </c>
      <c r="G474" s="127"/>
      <c r="H474" s="130">
        <f>H479+H480+H481+H482+H483+H484+H485+H486+H487+H488</f>
        <v>181144</v>
      </c>
      <c r="I474" s="125"/>
    </row>
    <row r="475" spans="1:9" ht="13.5" thickTop="1">
      <c r="A475" s="112"/>
      <c r="B475" s="17"/>
      <c r="C475" s="17"/>
      <c r="D475" s="17"/>
      <c r="E475" s="17"/>
      <c r="F475" s="153"/>
      <c r="G475" s="17"/>
      <c r="H475" s="153" t="s">
        <v>488</v>
      </c>
      <c r="I475" s="78"/>
    </row>
    <row r="476" spans="1:9">
      <c r="A476" s="16" t="s">
        <v>146</v>
      </c>
      <c r="B476" s="16" t="s">
        <v>144</v>
      </c>
      <c r="C476" s="16"/>
      <c r="D476" s="16" t="s">
        <v>2</v>
      </c>
      <c r="E476" s="16"/>
      <c r="F476" s="43" t="s">
        <v>287</v>
      </c>
      <c r="G476" s="16"/>
      <c r="H476" s="43" t="s">
        <v>398</v>
      </c>
      <c r="I476" s="16" t="s">
        <v>138</v>
      </c>
    </row>
    <row r="477" spans="1:9">
      <c r="A477" s="14" t="s">
        <v>1</v>
      </c>
      <c r="B477" s="17" t="s">
        <v>145</v>
      </c>
      <c r="C477" s="17"/>
      <c r="D477" s="17"/>
      <c r="E477" s="17"/>
      <c r="F477" s="59">
        <v>2019</v>
      </c>
      <c r="G477" s="17"/>
      <c r="H477" s="59">
        <v>2020</v>
      </c>
      <c r="I477" s="17"/>
    </row>
    <row r="478" spans="1:9">
      <c r="A478" s="61">
        <v>1</v>
      </c>
      <c r="B478" s="61">
        <v>2</v>
      </c>
      <c r="C478" s="61"/>
      <c r="D478" s="61">
        <v>3</v>
      </c>
      <c r="E478" s="61"/>
      <c r="F478" s="61">
        <v>4</v>
      </c>
      <c r="G478" s="61"/>
      <c r="H478" s="61">
        <v>5</v>
      </c>
      <c r="I478" s="61">
        <v>6</v>
      </c>
    </row>
    <row r="479" spans="1:9">
      <c r="A479" s="22">
        <v>411211</v>
      </c>
      <c r="B479" s="22">
        <v>111</v>
      </c>
      <c r="C479" s="22" t="s">
        <v>226</v>
      </c>
      <c r="D479" s="4"/>
      <c r="E479" s="4"/>
      <c r="F479" s="48">
        <v>22500</v>
      </c>
      <c r="G479" s="4"/>
      <c r="H479" s="48">
        <v>22500</v>
      </c>
      <c r="I479" s="78">
        <f>H479/F479*100</f>
        <v>100</v>
      </c>
    </row>
    <row r="480" spans="1:9">
      <c r="A480" s="22">
        <v>411221</v>
      </c>
      <c r="B480" s="22">
        <v>111</v>
      </c>
      <c r="C480" s="22" t="s">
        <v>219</v>
      </c>
      <c r="D480" s="4"/>
      <c r="E480" s="4"/>
      <c r="F480" s="48">
        <v>63000</v>
      </c>
      <c r="G480" s="4"/>
      <c r="H480" s="48">
        <v>65000</v>
      </c>
      <c r="I480" s="77">
        <f>H480/F480*100</f>
        <v>103.17460317460319</v>
      </c>
    </row>
    <row r="481" spans="1:9">
      <c r="A481" s="22">
        <v>411222</v>
      </c>
      <c r="B481" s="22">
        <v>111</v>
      </c>
      <c r="C481" s="22" t="s">
        <v>220</v>
      </c>
      <c r="D481" s="4"/>
      <c r="E481" s="4"/>
      <c r="F481" s="48">
        <v>32040</v>
      </c>
      <c r="G481" s="4"/>
      <c r="H481" s="48">
        <v>32000</v>
      </c>
      <c r="I481" s="77">
        <f>H481/F481*100</f>
        <v>99.875156054931338</v>
      </c>
    </row>
    <row r="482" spans="1:9">
      <c r="A482" s="118">
        <v>411251</v>
      </c>
      <c r="B482" s="19">
        <v>111</v>
      </c>
      <c r="C482" s="172" t="s">
        <v>409</v>
      </c>
      <c r="D482" s="172"/>
      <c r="E482" s="172"/>
      <c r="F482" s="48">
        <v>1000</v>
      </c>
      <c r="G482" s="4"/>
      <c r="H482" s="48">
        <v>2000</v>
      </c>
      <c r="I482" s="77">
        <f>F482/H482*100</f>
        <v>50</v>
      </c>
    </row>
    <row r="483" spans="1:9">
      <c r="A483" s="19">
        <v>411262</v>
      </c>
      <c r="B483" s="19">
        <v>111</v>
      </c>
      <c r="C483" s="117" t="s">
        <v>453</v>
      </c>
      <c r="D483" s="117"/>
      <c r="E483" s="117"/>
      <c r="F483" s="48">
        <v>200</v>
      </c>
      <c r="G483" s="4"/>
      <c r="H483" s="48">
        <v>200</v>
      </c>
      <c r="I483" s="77">
        <f t="shared" ref="I483:I488" si="15">H483/F483*100</f>
        <v>100</v>
      </c>
    </row>
    <row r="484" spans="1:9">
      <c r="A484" s="22">
        <v>411227</v>
      </c>
      <c r="B484" s="22">
        <v>111</v>
      </c>
      <c r="C484" s="22" t="s">
        <v>221</v>
      </c>
      <c r="D484" s="4"/>
      <c r="E484" s="4"/>
      <c r="F484" s="48">
        <v>10671</v>
      </c>
      <c r="G484" s="4"/>
      <c r="H484" s="48">
        <v>10000</v>
      </c>
      <c r="I484" s="77">
        <f t="shared" si="15"/>
        <v>93.711929528628986</v>
      </c>
    </row>
    <row r="485" spans="1:9">
      <c r="A485" s="22">
        <v>411292</v>
      </c>
      <c r="B485" s="22">
        <v>111</v>
      </c>
      <c r="C485" s="22" t="s">
        <v>227</v>
      </c>
      <c r="D485" s="4"/>
      <c r="E485" s="4"/>
      <c r="F485" s="48">
        <v>29500</v>
      </c>
      <c r="G485" s="4"/>
      <c r="H485" s="48">
        <v>27800</v>
      </c>
      <c r="I485" s="77">
        <f t="shared" si="15"/>
        <v>94.237288135593218</v>
      </c>
    </row>
    <row r="486" spans="1:9">
      <c r="A486" s="22">
        <v>411295</v>
      </c>
      <c r="B486" s="22">
        <v>111</v>
      </c>
      <c r="C486" s="22" t="s">
        <v>228</v>
      </c>
      <c r="D486" s="4"/>
      <c r="E486" s="4"/>
      <c r="F486" s="48">
        <v>19100</v>
      </c>
      <c r="G486" s="4"/>
      <c r="H486" s="48">
        <v>18000</v>
      </c>
      <c r="I486" s="77">
        <f t="shared" si="15"/>
        <v>94.240837696335078</v>
      </c>
    </row>
    <row r="487" spans="1:9">
      <c r="A487" s="22">
        <v>411297</v>
      </c>
      <c r="B487" s="22">
        <v>111</v>
      </c>
      <c r="C487" s="22" t="s">
        <v>229</v>
      </c>
      <c r="D487" s="4"/>
      <c r="E487" s="4"/>
      <c r="F487" s="48">
        <v>1600</v>
      </c>
      <c r="G487" s="4"/>
      <c r="H487" s="48">
        <v>1144</v>
      </c>
      <c r="I487" s="77">
        <f t="shared" si="15"/>
        <v>71.5</v>
      </c>
    </row>
    <row r="488" spans="1:9">
      <c r="A488" s="28">
        <v>411298</v>
      </c>
      <c r="B488" s="28">
        <v>111</v>
      </c>
      <c r="C488" s="28" t="s">
        <v>288</v>
      </c>
      <c r="D488" s="28"/>
      <c r="E488" s="28"/>
      <c r="F488" s="111">
        <v>2400</v>
      </c>
      <c r="G488" s="28"/>
      <c r="H488" s="111">
        <v>2500</v>
      </c>
      <c r="I488" s="122">
        <f t="shared" si="15"/>
        <v>104.16666666666667</v>
      </c>
    </row>
    <row r="489" spans="1:9">
      <c r="A489" s="35">
        <v>4113</v>
      </c>
      <c r="B489" s="16" t="s">
        <v>460</v>
      </c>
      <c r="C489" s="16"/>
      <c r="D489" s="16"/>
      <c r="E489" s="16"/>
      <c r="F489" s="47"/>
      <c r="G489" s="16"/>
      <c r="H489" s="47"/>
      <c r="I489" s="105"/>
    </row>
    <row r="490" spans="1:9" ht="13.5" thickBot="1">
      <c r="A490" s="126"/>
      <c r="B490" s="127" t="s">
        <v>461</v>
      </c>
      <c r="C490" s="127"/>
      <c r="D490" s="127"/>
      <c r="E490" s="127"/>
      <c r="F490" s="128">
        <f>F491+F492+F493+F494+F495+F496+F497</f>
        <v>3297</v>
      </c>
      <c r="G490" s="127"/>
      <c r="H490" s="128">
        <f>H491+H492+H493+H494+H495+H496+H497</f>
        <v>8427</v>
      </c>
      <c r="I490" s="110">
        <f>H490/F490*100</f>
        <v>255.59599636032755</v>
      </c>
    </row>
    <row r="491" spans="1:9" ht="13.5" thickTop="1">
      <c r="A491" s="119">
        <v>411311</v>
      </c>
      <c r="B491" s="22">
        <v>111</v>
      </c>
      <c r="C491" s="22" t="s">
        <v>454</v>
      </c>
      <c r="D491" s="22"/>
      <c r="E491" s="22"/>
      <c r="F491" s="72">
        <v>2000</v>
      </c>
      <c r="G491" s="22"/>
      <c r="H491" s="72">
        <v>5500</v>
      </c>
      <c r="I491" s="78">
        <f t="shared" ref="I491:I497" si="16">H491/F491*100</f>
        <v>275</v>
      </c>
    </row>
    <row r="492" spans="1:9">
      <c r="A492" s="19">
        <v>411312</v>
      </c>
      <c r="B492" s="19">
        <v>111</v>
      </c>
      <c r="C492" s="19" t="s">
        <v>455</v>
      </c>
      <c r="D492" s="22"/>
      <c r="E492" s="22"/>
      <c r="F492" s="72">
        <v>0</v>
      </c>
      <c r="G492" s="22"/>
      <c r="H492" s="72">
        <v>0</v>
      </c>
      <c r="I492" s="78" t="e">
        <f t="shared" si="16"/>
        <v>#DIV/0!</v>
      </c>
    </row>
    <row r="493" spans="1:9">
      <c r="A493" s="19">
        <v>411317</v>
      </c>
      <c r="B493" s="19">
        <v>111</v>
      </c>
      <c r="C493" s="19" t="s">
        <v>433</v>
      </c>
      <c r="D493" s="22"/>
      <c r="E493" s="22"/>
      <c r="F493" s="72">
        <v>222</v>
      </c>
      <c r="G493" s="22"/>
      <c r="H493" s="72">
        <v>222</v>
      </c>
      <c r="I493" s="78">
        <f t="shared" si="16"/>
        <v>100</v>
      </c>
    </row>
    <row r="494" spans="1:9">
      <c r="A494" s="19">
        <v>411392</v>
      </c>
      <c r="B494" s="19">
        <v>111</v>
      </c>
      <c r="C494" s="19" t="s">
        <v>432</v>
      </c>
      <c r="D494" s="22"/>
      <c r="E494" s="22"/>
      <c r="F494" s="72">
        <v>600</v>
      </c>
      <c r="G494" s="22"/>
      <c r="H494" s="72">
        <v>1518</v>
      </c>
      <c r="I494" s="78">
        <f t="shared" si="16"/>
        <v>252.99999999999997</v>
      </c>
    </row>
    <row r="495" spans="1:9">
      <c r="A495" s="19">
        <v>411393</v>
      </c>
      <c r="B495" s="19">
        <v>111</v>
      </c>
      <c r="C495" s="19" t="s">
        <v>434</v>
      </c>
      <c r="D495" s="22"/>
      <c r="E495" s="22"/>
      <c r="F495" s="72">
        <v>400</v>
      </c>
      <c r="G495" s="22"/>
      <c r="H495" s="72">
        <v>982</v>
      </c>
      <c r="I495" s="78">
        <f t="shared" si="16"/>
        <v>245.5</v>
      </c>
    </row>
    <row r="496" spans="1:9">
      <c r="A496" s="19">
        <v>411394</v>
      </c>
      <c r="B496" s="19">
        <v>111</v>
      </c>
      <c r="C496" s="19" t="s">
        <v>435</v>
      </c>
      <c r="D496" s="22"/>
      <c r="E496" s="22"/>
      <c r="F496" s="72">
        <v>30</v>
      </c>
      <c r="G496" s="22"/>
      <c r="H496" s="72">
        <v>139</v>
      </c>
      <c r="I496" s="78">
        <f t="shared" si="16"/>
        <v>463.33333333333337</v>
      </c>
    </row>
    <row r="497" spans="1:9">
      <c r="A497" s="27">
        <v>411395</v>
      </c>
      <c r="B497" s="27">
        <v>111</v>
      </c>
      <c r="C497" s="27" t="s">
        <v>436</v>
      </c>
      <c r="D497" s="28"/>
      <c r="E497" s="28"/>
      <c r="F497" s="111">
        <v>45</v>
      </c>
      <c r="G497" s="28"/>
      <c r="H497" s="111">
        <v>66</v>
      </c>
      <c r="I497" s="91">
        <f t="shared" si="16"/>
        <v>146.66666666666666</v>
      </c>
    </row>
    <row r="498" spans="1:9" ht="13.5" thickBot="1">
      <c r="A498" s="131">
        <v>4114</v>
      </c>
      <c r="B498" s="64" t="s">
        <v>462</v>
      </c>
      <c r="C498" s="64"/>
      <c r="D498" s="10"/>
      <c r="E498" s="10"/>
      <c r="F498" s="11">
        <f>F499+F500+F501+F502</f>
        <v>4700</v>
      </c>
      <c r="G498" s="10"/>
      <c r="H498" s="11">
        <f>H499+H500+H501+H502</f>
        <v>4700</v>
      </c>
      <c r="I498" s="84">
        <f>H498/F498*100</f>
        <v>100</v>
      </c>
    </row>
    <row r="499" spans="1:9">
      <c r="A499" s="118">
        <v>411411</v>
      </c>
      <c r="B499" s="19">
        <v>111</v>
      </c>
      <c r="C499" s="19" t="s">
        <v>451</v>
      </c>
      <c r="D499" s="22"/>
      <c r="E499" s="22"/>
      <c r="F499" s="72"/>
      <c r="G499" s="22"/>
      <c r="H499" s="72"/>
      <c r="I499" s="78"/>
    </row>
    <row r="500" spans="1:9">
      <c r="A500" s="19">
        <v>411414</v>
      </c>
      <c r="B500" s="19">
        <v>111</v>
      </c>
      <c r="C500" s="19" t="s">
        <v>452</v>
      </c>
      <c r="D500" s="22"/>
      <c r="E500" s="22"/>
      <c r="F500" s="72">
        <v>3500</v>
      </c>
      <c r="G500" s="22"/>
      <c r="H500" s="72">
        <v>3500</v>
      </c>
      <c r="I500" s="78">
        <f>H500/F500*100</f>
        <v>100</v>
      </c>
    </row>
    <row r="501" spans="1:9">
      <c r="A501" s="19">
        <v>411418</v>
      </c>
      <c r="B501" s="19">
        <v>111</v>
      </c>
      <c r="C501" s="19" t="s">
        <v>437</v>
      </c>
      <c r="D501" s="22"/>
      <c r="E501" s="22"/>
      <c r="F501" s="72">
        <v>1200</v>
      </c>
      <c r="G501" s="22"/>
      <c r="H501" s="72">
        <v>1200</v>
      </c>
      <c r="I501" s="78">
        <f>H501/F501*100</f>
        <v>100</v>
      </c>
    </row>
    <row r="502" spans="1:9">
      <c r="A502" s="27">
        <v>411491</v>
      </c>
      <c r="B502" s="27">
        <v>111</v>
      </c>
      <c r="C502" s="27" t="s">
        <v>438</v>
      </c>
      <c r="D502" s="28"/>
      <c r="E502" s="28"/>
      <c r="F502" s="111">
        <v>0</v>
      </c>
      <c r="G502" s="28"/>
      <c r="H502" s="111">
        <v>0</v>
      </c>
      <c r="I502" s="91" t="e">
        <f>H502/F502*100</f>
        <v>#DIV/0!</v>
      </c>
    </row>
    <row r="503" spans="1:9">
      <c r="A503" s="33">
        <v>412</v>
      </c>
      <c r="B503" s="1"/>
      <c r="C503" s="1" t="s">
        <v>400</v>
      </c>
      <c r="D503" s="1"/>
      <c r="E503" s="1"/>
      <c r="F503" s="9">
        <f>F504+F506+F508+F509+F512+F513+F514+F515+F518+F520</f>
        <v>17965</v>
      </c>
      <c r="G503" s="1"/>
      <c r="H503" s="9">
        <f>H504+H506+H508+H509+H512+H513+H514+H515+H518+H520</f>
        <v>18465</v>
      </c>
      <c r="I503" s="58">
        <f>H503/F503*100</f>
        <v>102.78318953520736</v>
      </c>
    </row>
    <row r="504" spans="1:9">
      <c r="A504" s="39">
        <v>412771</v>
      </c>
      <c r="B504" s="3">
        <v>112</v>
      </c>
      <c r="C504" s="3" t="s">
        <v>230</v>
      </c>
      <c r="D504" s="3"/>
      <c r="E504" s="3"/>
      <c r="F504" s="74">
        <v>2430</v>
      </c>
      <c r="G504" s="3"/>
      <c r="H504" s="74">
        <v>2135</v>
      </c>
      <c r="I504" s="3">
        <f>H504/F504*100</f>
        <v>87.860082304526756</v>
      </c>
    </row>
    <row r="505" spans="1:9">
      <c r="A505" s="19"/>
      <c r="B505" s="4"/>
      <c r="C505" s="4"/>
      <c r="D505" s="4"/>
      <c r="E505" s="4"/>
      <c r="F505" s="45"/>
      <c r="G505" s="4"/>
      <c r="H505" s="45"/>
      <c r="I505" s="58" t="e">
        <f t="shared" ref="I505:I510" si="17">H505/F505*100</f>
        <v>#DIV/0!</v>
      </c>
    </row>
    <row r="506" spans="1:9">
      <c r="A506" s="4">
        <v>412773</v>
      </c>
      <c r="B506" s="4">
        <v>112</v>
      </c>
      <c r="C506" s="4" t="s">
        <v>231</v>
      </c>
      <c r="D506" s="4"/>
      <c r="E506" s="4"/>
      <c r="F506" s="45">
        <v>2435</v>
      </c>
      <c r="G506" s="4"/>
      <c r="H506" s="45">
        <v>2730</v>
      </c>
      <c r="I506" s="58">
        <f t="shared" si="17"/>
        <v>112.11498973305956</v>
      </c>
    </row>
    <row r="507" spans="1:9">
      <c r="A507" s="4">
        <v>412922</v>
      </c>
      <c r="B507" s="4">
        <v>112</v>
      </c>
      <c r="C507" s="4" t="s">
        <v>289</v>
      </c>
      <c r="D507" s="4"/>
      <c r="E507" s="4"/>
      <c r="F507" s="45"/>
      <c r="G507" s="4"/>
      <c r="H507" s="45"/>
      <c r="I507" s="58">
        <v>0</v>
      </c>
    </row>
    <row r="508" spans="1:9">
      <c r="A508" s="13"/>
      <c r="B508" s="4"/>
      <c r="C508" s="22" t="s">
        <v>439</v>
      </c>
      <c r="D508" s="4"/>
      <c r="E508" s="4"/>
      <c r="F508" s="48">
        <v>1500</v>
      </c>
      <c r="G508" s="4"/>
      <c r="H508" s="48">
        <v>1500</v>
      </c>
      <c r="I508" s="58">
        <f t="shared" si="17"/>
        <v>100</v>
      </c>
    </row>
    <row r="509" spans="1:9">
      <c r="A509" s="4">
        <v>412931</v>
      </c>
      <c r="B509" s="4">
        <v>112</v>
      </c>
      <c r="C509" s="4" t="s">
        <v>235</v>
      </c>
      <c r="D509" s="4"/>
      <c r="E509" s="4"/>
      <c r="F509" s="48">
        <v>0</v>
      </c>
      <c r="G509" s="4"/>
      <c r="H509" s="48">
        <v>0</v>
      </c>
      <c r="I509" s="58" t="e">
        <f t="shared" si="17"/>
        <v>#DIV/0!</v>
      </c>
    </row>
    <row r="510" spans="1:9" hidden="1">
      <c r="A510" s="4">
        <v>412937</v>
      </c>
      <c r="B510" s="4">
        <v>112</v>
      </c>
      <c r="C510" s="4" t="s">
        <v>232</v>
      </c>
      <c r="D510" s="4"/>
      <c r="E510" s="4"/>
      <c r="F510" s="48">
        <v>3000</v>
      </c>
      <c r="G510" s="4"/>
      <c r="H510" s="48">
        <v>3000</v>
      </c>
      <c r="I510" s="58">
        <f t="shared" si="17"/>
        <v>100</v>
      </c>
    </row>
    <row r="511" spans="1:9">
      <c r="A511" s="4">
        <v>412938</v>
      </c>
      <c r="B511" s="4">
        <v>112</v>
      </c>
      <c r="C511" s="4" t="s">
        <v>234</v>
      </c>
      <c r="D511" s="4"/>
      <c r="E511" s="4"/>
      <c r="F511" s="4"/>
      <c r="G511" s="4"/>
      <c r="H511" s="4"/>
      <c r="I511" s="4"/>
    </row>
    <row r="512" spans="1:9">
      <c r="A512" s="4"/>
      <c r="B512" s="4"/>
      <c r="C512" s="4" t="s">
        <v>233</v>
      </c>
      <c r="D512" s="4"/>
      <c r="E512" s="4"/>
      <c r="F512" s="45">
        <v>2000</v>
      </c>
      <c r="G512" s="4"/>
      <c r="H512" s="45">
        <v>2000</v>
      </c>
      <c r="I512" s="79">
        <f t="shared" ref="I512:I524" si="18">H512/F512*100</f>
        <v>100</v>
      </c>
    </row>
    <row r="513" spans="1:9">
      <c r="A513" s="4">
        <v>412937</v>
      </c>
      <c r="B513" s="4">
        <v>112</v>
      </c>
      <c r="C513" s="22" t="s">
        <v>501</v>
      </c>
      <c r="D513" s="4"/>
      <c r="E513" s="4"/>
      <c r="F513" s="45">
        <v>4000</v>
      </c>
      <c r="G513" s="4"/>
      <c r="H513" s="45">
        <v>4500</v>
      </c>
      <c r="I513" s="79">
        <f t="shared" si="18"/>
        <v>112.5</v>
      </c>
    </row>
    <row r="514" spans="1:9">
      <c r="A514" s="4">
        <v>412971</v>
      </c>
      <c r="B514" s="4">
        <v>112</v>
      </c>
      <c r="C514" s="4" t="s">
        <v>236</v>
      </c>
      <c r="D514" s="4"/>
      <c r="E514" s="4"/>
      <c r="F514" s="48">
        <v>2600</v>
      </c>
      <c r="G514" s="4"/>
      <c r="H514" s="48">
        <v>2600</v>
      </c>
      <c r="I514" s="79">
        <f t="shared" si="18"/>
        <v>100</v>
      </c>
    </row>
    <row r="515" spans="1:9">
      <c r="A515" s="4">
        <v>412972</v>
      </c>
      <c r="B515" s="4">
        <v>112</v>
      </c>
      <c r="C515" s="4" t="s">
        <v>238</v>
      </c>
      <c r="D515" s="4"/>
      <c r="E515" s="4"/>
      <c r="F515" s="45">
        <v>1200</v>
      </c>
      <c r="G515" s="4"/>
      <c r="H515" s="45">
        <v>1200</v>
      </c>
      <c r="I515" s="79">
        <f t="shared" si="18"/>
        <v>100</v>
      </c>
    </row>
    <row r="516" spans="1:9">
      <c r="A516" s="4"/>
      <c r="B516" s="4"/>
      <c r="C516" s="4" t="s">
        <v>237</v>
      </c>
      <c r="D516" s="4"/>
      <c r="E516" s="4"/>
      <c r="F516" s="4"/>
      <c r="G516" s="4"/>
      <c r="H516" s="4"/>
      <c r="I516" s="79" t="e">
        <f t="shared" si="18"/>
        <v>#DIV/0!</v>
      </c>
    </row>
    <row r="517" spans="1:9">
      <c r="A517" s="4">
        <v>412973</v>
      </c>
      <c r="B517" s="4">
        <v>112</v>
      </c>
      <c r="C517" s="4" t="s">
        <v>240</v>
      </c>
      <c r="D517" s="4"/>
      <c r="E517" s="4"/>
      <c r="F517" s="4"/>
      <c r="G517" s="4"/>
      <c r="H517" s="4"/>
      <c r="I517" s="79" t="e">
        <f t="shared" si="18"/>
        <v>#DIV/0!</v>
      </c>
    </row>
    <row r="518" spans="1:9">
      <c r="A518" s="4"/>
      <c r="B518" s="4"/>
      <c r="C518" s="4" t="s">
        <v>239</v>
      </c>
      <c r="D518" s="4"/>
      <c r="E518" s="4"/>
      <c r="F518" s="45">
        <v>1500</v>
      </c>
      <c r="G518" s="4"/>
      <c r="H518" s="45">
        <v>1500</v>
      </c>
      <c r="I518" s="79">
        <f t="shared" si="18"/>
        <v>100</v>
      </c>
    </row>
    <row r="519" spans="1:9">
      <c r="A519" s="4">
        <v>412979</v>
      </c>
      <c r="B519" s="4">
        <v>112</v>
      </c>
      <c r="C519" s="4" t="s">
        <v>241</v>
      </c>
      <c r="D519" s="4"/>
      <c r="E519" s="4"/>
      <c r="F519" s="4"/>
      <c r="G519" s="4"/>
      <c r="H519" s="4"/>
      <c r="I519" s="79" t="e">
        <f t="shared" si="18"/>
        <v>#DIV/0!</v>
      </c>
    </row>
    <row r="520" spans="1:9">
      <c r="A520" s="4"/>
      <c r="B520" s="4"/>
      <c r="C520" s="4" t="s">
        <v>242</v>
      </c>
      <c r="D520" s="4"/>
      <c r="E520" s="4"/>
      <c r="F520" s="45">
        <v>300</v>
      </c>
      <c r="G520" s="4"/>
      <c r="H520" s="45">
        <v>300</v>
      </c>
      <c r="I520" s="79">
        <f t="shared" si="18"/>
        <v>100</v>
      </c>
    </row>
    <row r="521" spans="1:9" ht="12" customHeight="1">
      <c r="A521" s="32">
        <v>413</v>
      </c>
      <c r="B521" s="16"/>
      <c r="C521" s="15" t="s">
        <v>102</v>
      </c>
      <c r="D521" s="16"/>
      <c r="E521" s="16"/>
      <c r="F521" s="47">
        <f>F525</f>
        <v>15679</v>
      </c>
      <c r="G521" s="16"/>
      <c r="H521" s="47">
        <f>H525</f>
        <v>10008</v>
      </c>
      <c r="I521" s="79">
        <f t="shared" si="18"/>
        <v>63.830601441418452</v>
      </c>
    </row>
    <row r="522" spans="1:9" hidden="1">
      <c r="A522" s="17"/>
      <c r="B522" s="17"/>
      <c r="C522" s="14" t="s">
        <v>243</v>
      </c>
      <c r="D522" s="17"/>
      <c r="E522" s="17"/>
      <c r="F522" s="46">
        <f>F524</f>
        <v>11991</v>
      </c>
      <c r="G522" s="17"/>
      <c r="H522" s="46">
        <f>H524</f>
        <v>3484</v>
      </c>
      <c r="I522" s="79">
        <f t="shared" si="18"/>
        <v>29.055124676840965</v>
      </c>
    </row>
    <row r="523" spans="1:9" hidden="1">
      <c r="A523" s="4">
        <v>413112</v>
      </c>
      <c r="B523" s="4">
        <v>170</v>
      </c>
      <c r="C523" s="13" t="s">
        <v>244</v>
      </c>
      <c r="D523" s="4"/>
      <c r="E523" s="4"/>
      <c r="F523" s="45"/>
      <c r="G523" s="4"/>
      <c r="H523" s="4"/>
      <c r="I523" s="79" t="e">
        <f t="shared" si="18"/>
        <v>#DIV/0!</v>
      </c>
    </row>
    <row r="524" spans="1:9" hidden="1">
      <c r="A524" s="4"/>
      <c r="B524" s="4"/>
      <c r="C524" s="13" t="s">
        <v>245</v>
      </c>
      <c r="D524" s="4"/>
      <c r="E524" s="4"/>
      <c r="F524" s="50">
        <v>11991</v>
      </c>
      <c r="G524" s="4"/>
      <c r="H524" s="45">
        <v>3484</v>
      </c>
      <c r="I524" s="79">
        <f t="shared" si="18"/>
        <v>29.055124676840965</v>
      </c>
    </row>
    <row r="525" spans="1:9">
      <c r="A525" s="4">
        <v>413341</v>
      </c>
      <c r="B525" s="4">
        <v>170</v>
      </c>
      <c r="C525" s="19" t="s">
        <v>525</v>
      </c>
      <c r="D525" s="4"/>
      <c r="E525" s="4"/>
      <c r="F525" s="50">
        <v>15679</v>
      </c>
      <c r="G525" s="4"/>
      <c r="H525" s="45">
        <v>10008</v>
      </c>
      <c r="I525" s="79">
        <f>H525/F525*100</f>
        <v>63.830601441418452</v>
      </c>
    </row>
    <row r="526" spans="1:9">
      <c r="A526" s="32">
        <v>487</v>
      </c>
      <c r="B526" s="16">
        <v>0</v>
      </c>
      <c r="C526" s="15" t="s">
        <v>502</v>
      </c>
      <c r="D526" s="16"/>
      <c r="E526" s="16"/>
      <c r="F526" s="76">
        <f>F527+F528+F529</f>
        <v>2000</v>
      </c>
      <c r="G526" s="16"/>
      <c r="H526" s="159">
        <f>H527</f>
        <v>2000</v>
      </c>
      <c r="I526" s="77">
        <f>H526/F526*100</f>
        <v>100</v>
      </c>
    </row>
    <row r="527" spans="1:9" ht="12" customHeight="1">
      <c r="A527" s="4">
        <v>487211</v>
      </c>
      <c r="B527" s="4">
        <v>0</v>
      </c>
      <c r="C527" s="19" t="s">
        <v>503</v>
      </c>
      <c r="D527" s="4"/>
      <c r="E527" s="4"/>
      <c r="F527" s="50">
        <v>2000</v>
      </c>
      <c r="G527" s="4"/>
      <c r="H527" s="158">
        <v>2000</v>
      </c>
      <c r="I527" s="79">
        <f>H527/F527*100</f>
        <v>100</v>
      </c>
    </row>
    <row r="528" spans="1:9" hidden="1">
      <c r="A528" s="13">
        <v>419112</v>
      </c>
      <c r="B528" s="13">
        <v>112</v>
      </c>
      <c r="C528" s="92" t="s">
        <v>445</v>
      </c>
      <c r="D528" s="4"/>
      <c r="E528" s="4"/>
      <c r="F528" s="21"/>
      <c r="G528" s="4"/>
      <c r="H528" s="45"/>
      <c r="I528" s="79" t="e">
        <f>H528/F528</f>
        <v>#DIV/0!</v>
      </c>
    </row>
    <row r="529" spans="1:9" ht="13.5" hidden="1" thickBot="1">
      <c r="A529" s="55">
        <v>419113</v>
      </c>
      <c r="B529" s="55">
        <v>112</v>
      </c>
      <c r="C529" s="73" t="s">
        <v>446</v>
      </c>
      <c r="D529" s="2"/>
      <c r="E529" s="2"/>
      <c r="F529" s="2"/>
      <c r="G529" s="2"/>
      <c r="H529" s="2"/>
      <c r="I529" s="81" t="e">
        <f>H529/F529*100</f>
        <v>#DIV/0!</v>
      </c>
    </row>
    <row r="530" spans="1:9" hidden="1">
      <c r="A530" s="13"/>
      <c r="B530" s="13"/>
      <c r="C530" s="19"/>
      <c r="D530" s="4"/>
      <c r="E530" s="4"/>
      <c r="F530" s="4"/>
      <c r="G530" s="4"/>
      <c r="H530" s="22" t="s">
        <v>499</v>
      </c>
      <c r="I530" s="79"/>
    </row>
    <row r="531" spans="1:9" hidden="1">
      <c r="A531" s="16" t="s">
        <v>146</v>
      </c>
      <c r="B531" s="16" t="s">
        <v>144</v>
      </c>
      <c r="C531" s="16"/>
      <c r="D531" s="16" t="s">
        <v>2</v>
      </c>
      <c r="E531" s="16"/>
      <c r="F531" s="43" t="s">
        <v>287</v>
      </c>
      <c r="G531" s="16"/>
      <c r="H531" s="43" t="s">
        <v>398</v>
      </c>
      <c r="I531" s="16" t="s">
        <v>138</v>
      </c>
    </row>
    <row r="532" spans="1:9" ht="29.25" hidden="1" customHeight="1">
      <c r="A532" s="14" t="s">
        <v>1</v>
      </c>
      <c r="B532" s="17" t="s">
        <v>145</v>
      </c>
      <c r="C532" s="17"/>
      <c r="D532" s="17"/>
      <c r="E532" s="17"/>
      <c r="F532" s="59">
        <v>2017</v>
      </c>
      <c r="G532" s="17"/>
      <c r="H532" s="59">
        <v>2018</v>
      </c>
      <c r="I532" s="17"/>
    </row>
    <row r="533" spans="1:9" hidden="1">
      <c r="A533" s="61">
        <v>1</v>
      </c>
      <c r="B533" s="61">
        <v>2</v>
      </c>
      <c r="C533" s="61"/>
      <c r="D533" s="61">
        <v>3</v>
      </c>
      <c r="E533" s="61"/>
      <c r="F533" s="61">
        <v>4</v>
      </c>
      <c r="G533" s="61"/>
      <c r="H533" s="61">
        <v>5</v>
      </c>
      <c r="I533" s="61">
        <v>6</v>
      </c>
    </row>
    <row r="534" spans="1:9" hidden="1">
      <c r="A534" s="34">
        <v>487</v>
      </c>
      <c r="B534" s="14"/>
      <c r="C534" s="14" t="s">
        <v>447</v>
      </c>
      <c r="D534" s="1"/>
      <c r="E534" s="1"/>
      <c r="F534" s="1"/>
      <c r="G534" s="1"/>
      <c r="H534" s="1">
        <f>H535</f>
        <v>2000</v>
      </c>
      <c r="I534" s="78" t="e">
        <f>H534/F534*100</f>
        <v>#DIV/0!</v>
      </c>
    </row>
    <row r="535" spans="1:9" hidden="1">
      <c r="A535" s="13">
        <v>487211</v>
      </c>
      <c r="B535" s="13"/>
      <c r="C535" s="19" t="s">
        <v>448</v>
      </c>
      <c r="H535">
        <v>2000</v>
      </c>
      <c r="I535" s="79" t="e">
        <f>H535/F535</f>
        <v>#DIV/0!</v>
      </c>
    </row>
    <row r="536" spans="1:9" hidden="1">
      <c r="A536" s="13"/>
      <c r="B536" s="13"/>
      <c r="C536" s="19"/>
      <c r="I536" s="79"/>
    </row>
    <row r="537" spans="1:9">
      <c r="A537" s="32">
        <v>62</v>
      </c>
      <c r="B537" s="16"/>
      <c r="C537" s="16" t="s">
        <v>134</v>
      </c>
      <c r="D537" s="16"/>
      <c r="E537" s="16"/>
      <c r="F537" s="47">
        <f>F539</f>
        <v>116918</v>
      </c>
      <c r="G537" s="16"/>
      <c r="H537" s="47">
        <f>H539</f>
        <v>146330</v>
      </c>
      <c r="I537" s="79">
        <f t="shared" ref="I537:I542" si="19">H537/F537*100</f>
        <v>125.15609230400793</v>
      </c>
    </row>
    <row r="538" spans="1:9" ht="14.25" customHeight="1">
      <c r="A538" s="30">
        <v>621</v>
      </c>
      <c r="B538" s="17"/>
      <c r="C538" s="17" t="s">
        <v>246</v>
      </c>
      <c r="D538" s="17"/>
      <c r="E538" s="17"/>
      <c r="F538" s="46"/>
      <c r="G538" s="17"/>
      <c r="H538" s="46"/>
      <c r="I538" s="79" t="e">
        <f t="shared" si="19"/>
        <v>#DIV/0!</v>
      </c>
    </row>
    <row r="539" spans="1:9" ht="14.25" customHeight="1">
      <c r="A539" s="17"/>
      <c r="B539" s="17"/>
      <c r="C539" s="17" t="s">
        <v>190</v>
      </c>
      <c r="D539" s="17"/>
      <c r="E539" s="17"/>
      <c r="F539" s="46">
        <f>F541+F542</f>
        <v>116918</v>
      </c>
      <c r="G539" s="17"/>
      <c r="H539" s="46">
        <f>H541+H542</f>
        <v>146330</v>
      </c>
      <c r="I539" s="79">
        <f t="shared" si="19"/>
        <v>125.15609230400793</v>
      </c>
    </row>
    <row r="540" spans="1:9" ht="14.25" customHeight="1">
      <c r="A540" s="4">
        <v>621341</v>
      </c>
      <c r="B540" s="4"/>
      <c r="C540" s="22" t="s">
        <v>523</v>
      </c>
      <c r="D540" s="22"/>
      <c r="E540" s="22"/>
      <c r="F540" s="72"/>
      <c r="G540" s="22"/>
      <c r="H540" s="72"/>
      <c r="I540" s="79" t="e">
        <f t="shared" si="19"/>
        <v>#DIV/0!</v>
      </c>
    </row>
    <row r="541" spans="1:9" ht="14.25" customHeight="1">
      <c r="A541" s="4"/>
      <c r="B541" s="4"/>
      <c r="C541" s="22" t="s">
        <v>524</v>
      </c>
      <c r="D541" s="22"/>
      <c r="E541" s="22"/>
      <c r="F541" s="72">
        <v>102918</v>
      </c>
      <c r="G541" s="22"/>
      <c r="H541" s="72">
        <v>132330</v>
      </c>
      <c r="I541" s="79">
        <f t="shared" si="19"/>
        <v>128.5780912959832</v>
      </c>
    </row>
    <row r="542" spans="1:9" ht="14.25" customHeight="1">
      <c r="A542" s="4">
        <v>631919</v>
      </c>
      <c r="B542" s="4"/>
      <c r="C542" s="22" t="s">
        <v>514</v>
      </c>
      <c r="D542" s="4"/>
      <c r="E542" s="4"/>
      <c r="F542" s="45">
        <v>14000</v>
      </c>
      <c r="G542" s="4"/>
      <c r="H542" s="45">
        <v>14000</v>
      </c>
      <c r="I542" s="79">
        <f t="shared" si="19"/>
        <v>100</v>
      </c>
    </row>
    <row r="543" spans="1:9" ht="14.25" customHeight="1">
      <c r="A543" s="4"/>
      <c r="B543" s="4"/>
      <c r="C543" s="22"/>
      <c r="D543" s="4"/>
      <c r="E543" s="4"/>
      <c r="F543" s="45"/>
      <c r="G543" s="4"/>
      <c r="H543" s="72" t="s">
        <v>500</v>
      </c>
      <c r="I543" s="79"/>
    </row>
    <row r="544" spans="1:9" ht="14.25" customHeight="1">
      <c r="A544" s="16" t="s">
        <v>146</v>
      </c>
      <c r="B544" s="16" t="s">
        <v>144</v>
      </c>
      <c r="C544" s="16"/>
      <c r="D544" s="16" t="s">
        <v>2</v>
      </c>
      <c r="E544" s="16"/>
      <c r="F544" s="43" t="s">
        <v>287</v>
      </c>
      <c r="G544" s="16"/>
      <c r="H544" s="43" t="s">
        <v>398</v>
      </c>
      <c r="I544" s="16" t="s">
        <v>138</v>
      </c>
    </row>
    <row r="545" spans="1:9" ht="14.25" customHeight="1">
      <c r="A545" s="14" t="s">
        <v>1</v>
      </c>
      <c r="B545" s="17" t="s">
        <v>145</v>
      </c>
      <c r="C545" s="17"/>
      <c r="D545" s="17"/>
      <c r="E545" s="17"/>
      <c r="F545" s="59">
        <v>2019</v>
      </c>
      <c r="G545" s="17"/>
      <c r="H545" s="59">
        <v>2020</v>
      </c>
      <c r="I545" s="17"/>
    </row>
    <row r="546" spans="1:9" ht="14.25" customHeight="1">
      <c r="A546" s="61">
        <v>1</v>
      </c>
      <c r="B546" s="61">
        <v>2</v>
      </c>
      <c r="C546" s="61"/>
      <c r="D546" s="61">
        <v>3</v>
      </c>
      <c r="E546" s="61"/>
      <c r="F546" s="61">
        <v>4</v>
      </c>
      <c r="G546" s="61"/>
      <c r="H546" s="61">
        <v>5</v>
      </c>
      <c r="I546" s="61">
        <v>6</v>
      </c>
    </row>
    <row r="547" spans="1:9" ht="14.25" customHeight="1">
      <c r="A547" s="34">
        <v>63</v>
      </c>
      <c r="B547" s="17"/>
      <c r="C547" s="14" t="s">
        <v>424</v>
      </c>
      <c r="D547" s="17"/>
      <c r="E547" s="17"/>
      <c r="F547" s="46">
        <f>F548+F552</f>
        <v>131302</v>
      </c>
      <c r="G547" s="17"/>
      <c r="H547" s="46">
        <f>H548+H552</f>
        <v>0</v>
      </c>
      <c r="I547" s="79">
        <f>H547/F547*100</f>
        <v>0</v>
      </c>
    </row>
    <row r="548" spans="1:9" ht="14.25" customHeight="1">
      <c r="A548" s="34">
        <v>6319</v>
      </c>
      <c r="B548" s="17"/>
      <c r="C548" s="14" t="s">
        <v>441</v>
      </c>
      <c r="D548" s="17"/>
      <c r="E548" s="17"/>
      <c r="F548" s="46">
        <f>F550</f>
        <v>125802</v>
      </c>
      <c r="G548" s="17"/>
      <c r="H548" s="46">
        <f>H550</f>
        <v>0</v>
      </c>
      <c r="I548" s="79">
        <f>H548/F548*100</f>
        <v>0</v>
      </c>
    </row>
    <row r="549" spans="1:9" ht="14.25" customHeight="1">
      <c r="A549" s="112">
        <v>631911</v>
      </c>
      <c r="B549" s="22"/>
      <c r="C549" s="19" t="s">
        <v>463</v>
      </c>
      <c r="D549" s="22"/>
      <c r="E549" s="22"/>
      <c r="F549" s="72"/>
      <c r="G549" s="22"/>
      <c r="H549" s="72"/>
      <c r="I549" s="99"/>
    </row>
    <row r="550" spans="1:9" ht="14.25" customHeight="1">
      <c r="A550" s="112"/>
      <c r="B550" s="22"/>
      <c r="C550" s="19" t="s">
        <v>464</v>
      </c>
      <c r="D550" s="22"/>
      <c r="E550" s="22"/>
      <c r="F550" s="72">
        <v>125802</v>
      </c>
      <c r="G550" s="22"/>
      <c r="H550" s="72">
        <v>0</v>
      </c>
      <c r="I550" s="99">
        <f>H550/F550*100</f>
        <v>0</v>
      </c>
    </row>
    <row r="551" spans="1:9" ht="14.25" customHeight="1">
      <c r="A551" s="113">
        <v>6381</v>
      </c>
      <c r="B551" s="114"/>
      <c r="C551" s="14" t="s">
        <v>443</v>
      </c>
      <c r="D551" s="17"/>
      <c r="E551" s="17"/>
      <c r="F551" s="46">
        <v>0</v>
      </c>
      <c r="G551" s="114"/>
      <c r="H551" s="134"/>
      <c r="I551" s="115"/>
    </row>
    <row r="552" spans="1:9">
      <c r="A552" s="113"/>
      <c r="B552" s="114"/>
      <c r="C552" s="14" t="s">
        <v>442</v>
      </c>
      <c r="D552" s="17"/>
      <c r="E552" s="17"/>
      <c r="F552" s="46">
        <f>F554</f>
        <v>5500</v>
      </c>
      <c r="G552" s="114"/>
      <c r="H552" s="134">
        <f>H554</f>
        <v>0</v>
      </c>
      <c r="I552" s="134">
        <f>H552/F552</f>
        <v>0</v>
      </c>
    </row>
    <row r="553" spans="1:9">
      <c r="A553" s="112">
        <v>638111</v>
      </c>
      <c r="B553" s="22"/>
      <c r="C553" s="19" t="s">
        <v>444</v>
      </c>
      <c r="D553" s="22"/>
      <c r="E553" s="22"/>
      <c r="F553" s="72"/>
      <c r="G553" s="22"/>
      <c r="H553" s="72"/>
      <c r="I553" s="99"/>
    </row>
    <row r="554" spans="1:9">
      <c r="A554" s="112"/>
      <c r="B554" s="22"/>
      <c r="C554" s="19" t="s">
        <v>465</v>
      </c>
      <c r="D554" s="22"/>
      <c r="E554" s="22"/>
      <c r="F554" s="72">
        <v>5500</v>
      </c>
      <c r="G554" s="22"/>
      <c r="H554" s="72">
        <v>0</v>
      </c>
      <c r="I554" s="72">
        <f>H554/F554</f>
        <v>0</v>
      </c>
    </row>
    <row r="555" spans="1:9" ht="10.5" customHeight="1" thickBot="1">
      <c r="A555" s="112">
        <v>638821</v>
      </c>
      <c r="B555" s="22"/>
      <c r="C555" s="19" t="s">
        <v>466</v>
      </c>
      <c r="D555" s="22"/>
      <c r="E555" s="22"/>
      <c r="F555" s="22"/>
      <c r="G555" s="22"/>
      <c r="H555" s="22"/>
      <c r="I555" s="99"/>
    </row>
    <row r="556" spans="1:9" ht="13.5" hidden="1" thickBot="1">
      <c r="A556" s="30">
        <v>631</v>
      </c>
      <c r="B556" s="4"/>
      <c r="C556" s="14" t="s">
        <v>440</v>
      </c>
      <c r="D556" s="4"/>
      <c r="E556" s="4"/>
      <c r="F556" s="4"/>
      <c r="G556" s="4"/>
      <c r="H556" s="46">
        <f>H557</f>
        <v>86627</v>
      </c>
      <c r="I556" s="79" t="e">
        <f t="shared" ref="I556:I561" si="20">H556/F556*100</f>
        <v>#DIV/0!</v>
      </c>
    </row>
    <row r="557" spans="1:9" ht="13.5" hidden="1" thickBot="1">
      <c r="A557" s="151">
        <v>631911</v>
      </c>
      <c r="B557" s="2"/>
      <c r="C557" s="73" t="s">
        <v>463</v>
      </c>
      <c r="D557" s="2"/>
      <c r="E557" s="2"/>
      <c r="F557" s="2"/>
      <c r="G557" s="2"/>
      <c r="H557" s="67">
        <v>86627</v>
      </c>
      <c r="I557" s="81" t="e">
        <f t="shared" si="20"/>
        <v>#DIV/0!</v>
      </c>
    </row>
    <row r="558" spans="1:9">
      <c r="A558" s="154"/>
      <c r="B558" s="155"/>
      <c r="C558" s="97"/>
      <c r="D558" s="155"/>
      <c r="E558" s="155"/>
      <c r="F558" s="155">
        <f>F559</f>
        <v>0</v>
      </c>
      <c r="G558" s="155"/>
      <c r="H558" s="156">
        <f>H559</f>
        <v>0</v>
      </c>
      <c r="I558" s="157" t="e">
        <f t="shared" si="20"/>
        <v>#DIV/0!</v>
      </c>
    </row>
    <row r="559" spans="1:9" ht="3" customHeight="1" thickBot="1">
      <c r="A559" s="151"/>
      <c r="B559" s="2"/>
      <c r="C559" s="73"/>
      <c r="D559" s="2"/>
      <c r="E559" s="2"/>
      <c r="F559" s="2"/>
      <c r="G559" s="2"/>
      <c r="H559" s="67"/>
      <c r="I559" s="81" t="e">
        <f t="shared" si="20"/>
        <v>#DIV/0!</v>
      </c>
    </row>
    <row r="560" spans="1:9">
      <c r="A560" s="17"/>
      <c r="B560" s="17" t="s">
        <v>249</v>
      </c>
      <c r="C560" s="17"/>
      <c r="D560" s="17"/>
      <c r="E560" s="17"/>
      <c r="F560" s="17"/>
      <c r="G560" s="17"/>
      <c r="H560" s="17"/>
      <c r="I560" s="79" t="e">
        <f t="shared" si="20"/>
        <v>#DIV/0!</v>
      </c>
    </row>
    <row r="561" spans="1:9" ht="12" customHeight="1" thickBot="1">
      <c r="A561" s="17"/>
      <c r="B561" s="57" t="s">
        <v>250</v>
      </c>
      <c r="C561" s="57"/>
      <c r="D561" s="57"/>
      <c r="E561" s="57"/>
      <c r="F561" s="68">
        <f>F462+F526+F537+F547</f>
        <v>1091180</v>
      </c>
      <c r="G561" s="57"/>
      <c r="H561" s="68">
        <f>H462+H526+H537</f>
        <v>1035847</v>
      </c>
      <c r="I561" s="79">
        <f t="shared" si="20"/>
        <v>94.929067614875635</v>
      </c>
    </row>
    <row r="562" spans="1:9" hidden="1"/>
    <row r="563" spans="1:9">
      <c r="A563" s="1" t="s">
        <v>247</v>
      </c>
      <c r="B563" s="1"/>
      <c r="C563" s="1"/>
      <c r="D563" s="1"/>
      <c r="E563" s="1"/>
    </row>
    <row r="564" spans="1:9">
      <c r="A564" s="1" t="s">
        <v>248</v>
      </c>
      <c r="B564" s="1"/>
      <c r="C564" s="1"/>
      <c r="D564" s="1"/>
      <c r="E564" s="1"/>
    </row>
    <row r="566" spans="1:9">
      <c r="A566" s="32">
        <v>41</v>
      </c>
      <c r="B566" s="16"/>
      <c r="C566" s="16" t="s">
        <v>88</v>
      </c>
      <c r="D566" s="16"/>
      <c r="E566" s="16"/>
      <c r="F566" s="47">
        <f>F567+F571+F604</f>
        <v>340500</v>
      </c>
      <c r="G566" s="16"/>
      <c r="H566" s="47">
        <f>H567+H571+H604</f>
        <v>375000</v>
      </c>
      <c r="I566" s="77">
        <f>H566/F566*100</f>
        <v>110.13215859030836</v>
      </c>
    </row>
    <row r="567" spans="1:9">
      <c r="A567" s="30">
        <v>414</v>
      </c>
      <c r="B567" s="17"/>
      <c r="C567" s="17" t="s">
        <v>28</v>
      </c>
      <c r="D567" s="17"/>
      <c r="E567" s="17"/>
      <c r="F567" s="46">
        <f>F568</f>
        <v>20000</v>
      </c>
      <c r="G567" s="17"/>
      <c r="H567" s="46">
        <f>H568</f>
        <v>20000</v>
      </c>
      <c r="I567" s="77">
        <f t="shared" ref="I567:I585" si="21">H567/F567*100</f>
        <v>100</v>
      </c>
    </row>
    <row r="568" spans="1:9" ht="13.5" thickBot="1">
      <c r="A568" s="56">
        <v>414141</v>
      </c>
      <c r="B568" s="56">
        <v>421</v>
      </c>
      <c r="C568" s="56" t="s">
        <v>251</v>
      </c>
      <c r="D568" s="56"/>
      <c r="E568" s="56"/>
      <c r="F568" s="85">
        <v>20000</v>
      </c>
      <c r="G568" s="56"/>
      <c r="H568" s="85">
        <v>20000</v>
      </c>
      <c r="I568" s="150">
        <f>H568/F568*100</f>
        <v>100</v>
      </c>
    </row>
    <row r="569" spans="1:9">
      <c r="A569" s="22"/>
      <c r="B569" s="22"/>
      <c r="C569" s="22"/>
      <c r="D569" s="22"/>
      <c r="E569" s="22"/>
      <c r="F569" s="72"/>
      <c r="G569" s="22"/>
      <c r="H569" s="72"/>
      <c r="I569" s="78"/>
    </row>
    <row r="570" spans="1:9">
      <c r="I570" s="78"/>
    </row>
    <row r="571" spans="1:9">
      <c r="A571" s="32">
        <v>415</v>
      </c>
      <c r="B571" s="16"/>
      <c r="C571" s="16" t="s">
        <v>19</v>
      </c>
      <c r="D571" s="16"/>
      <c r="E571" s="16"/>
      <c r="F571" s="47">
        <f>F573+F583+F585+F587+F589+F591+F592+F593+F594+F596+F598+F600+F602</f>
        <v>140000</v>
      </c>
      <c r="G571" s="16"/>
      <c r="H571" s="47">
        <f>H573+H583+H585+H587+H589+H591+H592+H593+H594+H596+H598+H600+H572</f>
        <v>155500</v>
      </c>
      <c r="I571" s="78">
        <f t="shared" si="21"/>
        <v>111.07142857142858</v>
      </c>
    </row>
    <row r="572" spans="1:9">
      <c r="A572" s="4">
        <v>415212</v>
      </c>
      <c r="B572" s="4">
        <v>1090</v>
      </c>
      <c r="C572" s="22" t="s">
        <v>252</v>
      </c>
      <c r="D572" s="22"/>
      <c r="E572" s="22"/>
      <c r="F572" s="22"/>
      <c r="G572" s="4"/>
      <c r="H572" s="4"/>
      <c r="I572" s="78" t="e">
        <f t="shared" si="21"/>
        <v>#DIV/0!</v>
      </c>
    </row>
    <row r="573" spans="1:9">
      <c r="A573" s="4"/>
      <c r="B573" s="4"/>
      <c r="C573" s="22" t="s">
        <v>253</v>
      </c>
      <c r="D573" s="4"/>
      <c r="E573" s="4"/>
      <c r="F573" s="45">
        <v>32000</v>
      </c>
      <c r="G573" s="4"/>
      <c r="H573" s="45">
        <v>35000</v>
      </c>
      <c r="I573" s="78">
        <f t="shared" si="21"/>
        <v>109.375</v>
      </c>
    </row>
    <row r="574" spans="1:9" ht="1.5" customHeight="1">
      <c r="A574" s="4">
        <v>415213</v>
      </c>
      <c r="B574" s="4">
        <v>810</v>
      </c>
      <c r="C574" s="22" t="s">
        <v>254</v>
      </c>
      <c r="D574" s="4"/>
      <c r="E574" s="4"/>
      <c r="F574" s="45"/>
      <c r="G574" s="4"/>
      <c r="H574" s="45"/>
      <c r="I574" s="78" t="e">
        <f t="shared" si="21"/>
        <v>#DIV/0!</v>
      </c>
    </row>
    <row r="575" spans="1:9" hidden="1">
      <c r="A575" s="4"/>
      <c r="B575" s="4"/>
      <c r="C575" s="22" t="s">
        <v>255</v>
      </c>
      <c r="D575" s="4"/>
      <c r="E575" s="4"/>
      <c r="F575" s="45">
        <v>4000</v>
      </c>
      <c r="G575" s="4"/>
      <c r="H575" s="45">
        <v>25000</v>
      </c>
      <c r="I575" s="78">
        <f t="shared" si="21"/>
        <v>625</v>
      </c>
    </row>
    <row r="576" spans="1:9" ht="23.25" hidden="1" customHeight="1">
      <c r="A576" s="4">
        <v>415214</v>
      </c>
      <c r="B576" s="4">
        <v>840</v>
      </c>
      <c r="C576" s="22" t="s">
        <v>256</v>
      </c>
      <c r="D576" s="4"/>
      <c r="E576" s="4"/>
      <c r="F576" s="45"/>
      <c r="G576" s="4"/>
      <c r="H576" s="45"/>
      <c r="I576" s="78">
        <v>0</v>
      </c>
    </row>
    <row r="577" spans="1:9" hidden="1">
      <c r="A577" s="4"/>
      <c r="B577" s="4"/>
      <c r="C577" s="22" t="s">
        <v>257</v>
      </c>
      <c r="D577" s="4"/>
      <c r="E577" s="4"/>
      <c r="F577" s="45">
        <v>2000</v>
      </c>
      <c r="G577" s="4"/>
      <c r="H577" s="45">
        <v>2000</v>
      </c>
      <c r="I577" s="78">
        <f t="shared" si="21"/>
        <v>100</v>
      </c>
    </row>
    <row r="578" spans="1:9" ht="10.5" hidden="1" customHeight="1">
      <c r="A578" s="4">
        <v>415215</v>
      </c>
      <c r="B578" s="4">
        <v>1090</v>
      </c>
      <c r="C578" s="22" t="s">
        <v>258</v>
      </c>
      <c r="D578" s="4"/>
      <c r="E578" s="4"/>
      <c r="F578" s="45"/>
      <c r="G578" s="4"/>
      <c r="H578" s="45"/>
      <c r="I578" s="78">
        <v>0</v>
      </c>
    </row>
    <row r="579" spans="1:9" hidden="1">
      <c r="A579" s="4"/>
      <c r="B579" s="4"/>
      <c r="C579" s="22" t="s">
        <v>259</v>
      </c>
      <c r="D579" s="4"/>
      <c r="E579" s="4"/>
      <c r="F579" s="45">
        <v>17000</v>
      </c>
      <c r="G579" s="4"/>
      <c r="H579" s="45">
        <v>13000</v>
      </c>
      <c r="I579" s="78">
        <f t="shared" si="21"/>
        <v>76.470588235294116</v>
      </c>
    </row>
    <row r="580" spans="1:9" hidden="1">
      <c r="A580" s="4">
        <v>415215</v>
      </c>
      <c r="B580" s="4"/>
      <c r="C580" s="19" t="s">
        <v>410</v>
      </c>
      <c r="D580" s="4"/>
      <c r="E580" s="4"/>
      <c r="F580" s="4"/>
      <c r="G580" s="4"/>
      <c r="H580" s="4"/>
      <c r="I580" s="78"/>
    </row>
    <row r="581" spans="1:9" hidden="1">
      <c r="A581" s="4"/>
      <c r="B581" s="4"/>
      <c r="C581" s="19" t="s">
        <v>411</v>
      </c>
      <c r="D581" s="4"/>
      <c r="E581" s="4"/>
      <c r="F581" s="4"/>
      <c r="G581" s="4"/>
      <c r="H581" s="4"/>
      <c r="I581" s="78"/>
    </row>
    <row r="582" spans="1:9">
      <c r="A582" s="4">
        <v>415213</v>
      </c>
      <c r="B582" s="4">
        <v>810</v>
      </c>
      <c r="C582" s="19" t="s">
        <v>541</v>
      </c>
      <c r="D582" s="4"/>
      <c r="E582" s="4"/>
      <c r="F582" s="4"/>
      <c r="G582" s="4"/>
      <c r="H582" s="22"/>
      <c r="I582" s="78"/>
    </row>
    <row r="583" spans="1:9">
      <c r="A583" s="4"/>
      <c r="B583" s="4"/>
      <c r="C583" s="19" t="s">
        <v>255</v>
      </c>
      <c r="D583" s="4"/>
      <c r="E583" s="4"/>
      <c r="F583" s="45">
        <v>26000</v>
      </c>
      <c r="G583" s="4"/>
      <c r="H583" s="45">
        <v>26000</v>
      </c>
      <c r="I583" s="78">
        <f>F583/H583*100</f>
        <v>100</v>
      </c>
    </row>
    <row r="584" spans="1:9">
      <c r="A584" s="4">
        <v>415216</v>
      </c>
      <c r="B584" s="4">
        <v>740</v>
      </c>
      <c r="C584" s="22" t="s">
        <v>258</v>
      </c>
      <c r="D584" s="4"/>
      <c r="E584" s="4"/>
      <c r="F584" s="45"/>
      <c r="G584" s="4"/>
      <c r="H584" s="45"/>
      <c r="I584" s="78">
        <v>0</v>
      </c>
    </row>
    <row r="585" spans="1:9" ht="12.75" customHeight="1">
      <c r="A585" s="4"/>
      <c r="B585" s="4"/>
      <c r="C585" s="22" t="s">
        <v>260</v>
      </c>
      <c r="D585" s="4"/>
      <c r="E585" s="4"/>
      <c r="F585" s="45">
        <v>7000</v>
      </c>
      <c r="G585" s="4"/>
      <c r="H585" s="45">
        <v>7000</v>
      </c>
      <c r="I585" s="78">
        <f t="shared" si="21"/>
        <v>100</v>
      </c>
    </row>
    <row r="586" spans="1:9" ht="12.75" customHeight="1">
      <c r="A586" s="4">
        <v>415215</v>
      </c>
      <c r="B586" s="4">
        <v>1090</v>
      </c>
      <c r="C586" s="19" t="s">
        <v>410</v>
      </c>
      <c r="D586" s="4"/>
      <c r="E586" s="4"/>
      <c r="F586" s="45"/>
      <c r="G586" s="4"/>
      <c r="H586" s="45"/>
      <c r="I586" s="78"/>
    </row>
    <row r="587" spans="1:9" ht="12.75" customHeight="1">
      <c r="A587" s="4"/>
      <c r="B587" s="4"/>
      <c r="C587" s="19" t="s">
        <v>505</v>
      </c>
      <c r="D587" s="4"/>
      <c r="E587" s="4"/>
      <c r="F587" s="45">
        <v>7500</v>
      </c>
      <c r="G587" s="4"/>
      <c r="H587" s="45">
        <v>10000</v>
      </c>
      <c r="I587" s="78">
        <f>H587/F587*100</f>
        <v>133.33333333333331</v>
      </c>
    </row>
    <row r="588" spans="1:9" ht="12.75" customHeight="1">
      <c r="A588" s="4">
        <v>415215</v>
      </c>
      <c r="B588" s="4">
        <v>1090</v>
      </c>
      <c r="C588" s="19" t="s">
        <v>507</v>
      </c>
      <c r="D588" s="4"/>
      <c r="E588" s="4"/>
      <c r="F588" s="45"/>
      <c r="G588" s="4"/>
      <c r="H588" s="45"/>
      <c r="I588" s="78"/>
    </row>
    <row r="589" spans="1:9" ht="12.75" customHeight="1">
      <c r="A589" s="4"/>
      <c r="B589" s="4"/>
      <c r="C589" s="19" t="s">
        <v>508</v>
      </c>
      <c r="D589" s="4"/>
      <c r="E589" s="4"/>
      <c r="F589" s="45">
        <v>1000</v>
      </c>
      <c r="G589" s="4"/>
      <c r="H589" s="45">
        <v>1000</v>
      </c>
      <c r="I589" s="46">
        <f>H589/F589</f>
        <v>1</v>
      </c>
    </row>
    <row r="590" spans="1:9">
      <c r="A590" s="4">
        <v>415217</v>
      </c>
      <c r="B590" s="4">
        <v>980</v>
      </c>
      <c r="C590" s="22" t="s">
        <v>261</v>
      </c>
      <c r="D590" s="4"/>
      <c r="E590" s="4"/>
      <c r="F590" s="45">
        <v>0</v>
      </c>
      <c r="G590" s="4"/>
      <c r="H590" s="45"/>
      <c r="I590" s="4"/>
    </row>
    <row r="591" spans="1:9">
      <c r="A591" s="4"/>
      <c r="B591" s="4"/>
      <c r="C591" s="22" t="s">
        <v>262</v>
      </c>
      <c r="D591" s="4"/>
      <c r="E591" s="4"/>
      <c r="F591" s="45">
        <v>5000</v>
      </c>
      <c r="G591" s="4"/>
      <c r="H591" s="45">
        <v>5000</v>
      </c>
      <c r="I591" s="79">
        <f>H591/F591*100</f>
        <v>100</v>
      </c>
    </row>
    <row r="592" spans="1:9">
      <c r="A592" s="4">
        <v>415217</v>
      </c>
      <c r="B592" s="4">
        <v>820</v>
      </c>
      <c r="C592" s="22" t="s">
        <v>263</v>
      </c>
      <c r="D592" s="4"/>
      <c r="E592" s="4"/>
      <c r="F592" s="45">
        <v>3000</v>
      </c>
      <c r="G592" s="4"/>
      <c r="H592" s="45">
        <v>3000</v>
      </c>
      <c r="I592" s="4">
        <f t="shared" ref="I592:I600" si="22">H592/F592*100</f>
        <v>100</v>
      </c>
    </row>
    <row r="593" spans="1:9">
      <c r="A593" s="4">
        <v>415219</v>
      </c>
      <c r="B593" s="13">
        <v>111</v>
      </c>
      <c r="C593" s="22" t="s">
        <v>264</v>
      </c>
      <c r="D593" s="4"/>
      <c r="E593" s="4"/>
      <c r="F593" s="48">
        <v>2500</v>
      </c>
      <c r="G593" s="4"/>
      <c r="H593" s="48">
        <v>2500</v>
      </c>
      <c r="I593" s="79">
        <f t="shared" si="22"/>
        <v>100</v>
      </c>
    </row>
    <row r="594" spans="1:9">
      <c r="A594" s="13">
        <v>415214</v>
      </c>
      <c r="B594" s="13">
        <v>840</v>
      </c>
      <c r="C594" s="19" t="s">
        <v>506</v>
      </c>
      <c r="D594" s="4"/>
      <c r="E594" s="4"/>
      <c r="F594" s="45">
        <v>2500</v>
      </c>
      <c r="G594" s="4"/>
      <c r="H594" s="45">
        <v>3500</v>
      </c>
      <c r="I594" s="4">
        <f t="shared" si="22"/>
        <v>140</v>
      </c>
    </row>
    <row r="595" spans="1:9">
      <c r="A595" s="4">
        <v>415222</v>
      </c>
      <c r="B595" s="4">
        <v>111</v>
      </c>
      <c r="C595" s="4" t="s">
        <v>266</v>
      </c>
      <c r="D595" s="4"/>
      <c r="E595" s="4"/>
      <c r="F595" s="45"/>
      <c r="G595" s="4"/>
      <c r="H595" s="45"/>
      <c r="I595" s="4" t="e">
        <f t="shared" si="22"/>
        <v>#DIV/0!</v>
      </c>
    </row>
    <row r="596" spans="1:9">
      <c r="A596" s="4"/>
      <c r="B596" s="4"/>
      <c r="C596" s="4" t="s">
        <v>265</v>
      </c>
      <c r="D596" s="4"/>
      <c r="E596" s="4"/>
      <c r="F596" s="48">
        <v>39000</v>
      </c>
      <c r="G596" s="4"/>
      <c r="H596" s="48">
        <v>45000</v>
      </c>
      <c r="I596" s="79">
        <f t="shared" si="22"/>
        <v>115.38461538461537</v>
      </c>
    </row>
    <row r="597" spans="1:9">
      <c r="A597" s="4">
        <v>415224</v>
      </c>
      <c r="B597" s="13">
        <v>111</v>
      </c>
      <c r="C597" s="4" t="s">
        <v>267</v>
      </c>
      <c r="D597" s="4"/>
      <c r="E597" s="4"/>
      <c r="F597" s="45"/>
      <c r="G597" s="4"/>
      <c r="H597" s="45"/>
      <c r="I597" s="4" t="e">
        <f t="shared" si="22"/>
        <v>#DIV/0!</v>
      </c>
    </row>
    <row r="598" spans="1:9">
      <c r="A598" s="4"/>
      <c r="B598" s="4"/>
      <c r="C598" s="4" t="s">
        <v>268</v>
      </c>
      <c r="D598" s="4"/>
      <c r="E598" s="4"/>
      <c r="F598" s="45">
        <v>12000</v>
      </c>
      <c r="G598" s="4"/>
      <c r="H598" s="45">
        <v>15000</v>
      </c>
      <c r="I598" s="4">
        <f t="shared" si="22"/>
        <v>125</v>
      </c>
    </row>
    <row r="599" spans="1:9">
      <c r="A599" s="4">
        <v>415229</v>
      </c>
      <c r="B599" s="4">
        <v>320</v>
      </c>
      <c r="C599" s="4" t="s">
        <v>270</v>
      </c>
      <c r="D599" s="4"/>
      <c r="E599" s="4"/>
      <c r="F599" s="4"/>
      <c r="G599" s="4"/>
      <c r="H599" s="4"/>
      <c r="I599" s="4" t="e">
        <f t="shared" si="22"/>
        <v>#DIV/0!</v>
      </c>
    </row>
    <row r="600" spans="1:9">
      <c r="A600" s="4"/>
      <c r="B600" s="4"/>
      <c r="C600" s="4" t="s">
        <v>269</v>
      </c>
      <c r="D600" s="4"/>
      <c r="E600" s="4"/>
      <c r="F600" s="45">
        <v>2500</v>
      </c>
      <c r="G600" s="4"/>
      <c r="H600" s="45">
        <v>2500</v>
      </c>
      <c r="I600" s="4">
        <f t="shared" si="22"/>
        <v>100</v>
      </c>
    </row>
    <row r="601" spans="1:9">
      <c r="A601" s="4">
        <v>415238</v>
      </c>
      <c r="B601" s="4">
        <v>111</v>
      </c>
      <c r="C601" s="171" t="s">
        <v>319</v>
      </c>
      <c r="D601" s="171"/>
      <c r="E601" s="171"/>
      <c r="F601" s="45"/>
      <c r="G601" s="4"/>
      <c r="H601" s="45"/>
      <c r="I601" s="4"/>
    </row>
    <row r="602" spans="1:9" ht="13.5" thickBot="1">
      <c r="A602" s="2"/>
      <c r="B602" s="2"/>
      <c r="C602" s="173" t="s">
        <v>320</v>
      </c>
      <c r="D602" s="173"/>
      <c r="E602" s="173"/>
      <c r="F602" s="67">
        <v>0</v>
      </c>
      <c r="G602" s="2"/>
      <c r="H602" s="67">
        <v>0</v>
      </c>
      <c r="I602" s="2" t="e">
        <f>F602/H602*100</f>
        <v>#DIV/0!</v>
      </c>
    </row>
    <row r="603" spans="1:9">
      <c r="A603" s="30">
        <v>416</v>
      </c>
      <c r="B603" s="4"/>
      <c r="C603" s="17" t="s">
        <v>282</v>
      </c>
      <c r="D603" s="17"/>
      <c r="E603" s="17"/>
      <c r="F603" s="17"/>
      <c r="G603" s="17"/>
      <c r="H603" s="17"/>
      <c r="I603" s="4"/>
    </row>
    <row r="604" spans="1:9">
      <c r="A604" s="4"/>
      <c r="B604" s="4"/>
      <c r="C604" s="17" t="s">
        <v>283</v>
      </c>
      <c r="D604" s="17"/>
      <c r="E604" s="17"/>
      <c r="F604" s="46">
        <f>F606+F609+F621+F622+F623+F624+F628</f>
        <v>180500</v>
      </c>
      <c r="G604" s="17"/>
      <c r="H604" s="46">
        <f>H606+H609+H621+H622+H623+H624+H626+H628</f>
        <v>199500</v>
      </c>
      <c r="I604" s="82">
        <f t="shared" ref="I604:I609" si="23">H604/F604*100</f>
        <v>110.5263157894737</v>
      </c>
    </row>
    <row r="605" spans="1:9">
      <c r="A605" s="4">
        <v>416111</v>
      </c>
      <c r="B605" s="4">
        <v>1070</v>
      </c>
      <c r="C605" s="4" t="s">
        <v>273</v>
      </c>
      <c r="D605" s="4"/>
      <c r="E605" s="4"/>
      <c r="F605" s="45"/>
      <c r="G605" s="4"/>
      <c r="H605" s="4"/>
      <c r="I605" s="82" t="e">
        <f t="shared" si="23"/>
        <v>#DIV/0!</v>
      </c>
    </row>
    <row r="606" spans="1:9">
      <c r="A606" s="4"/>
      <c r="B606" s="4"/>
      <c r="C606" s="4" t="s">
        <v>274</v>
      </c>
      <c r="D606" s="4"/>
      <c r="E606" s="4"/>
      <c r="F606" s="45">
        <v>26000</v>
      </c>
      <c r="G606" s="4"/>
      <c r="H606" s="45">
        <v>30000</v>
      </c>
      <c r="I606" s="82">
        <f t="shared" si="23"/>
        <v>115.38461538461537</v>
      </c>
    </row>
    <row r="607" spans="1:9">
      <c r="A607" s="4">
        <v>416112</v>
      </c>
      <c r="B607" s="4">
        <v>1070</v>
      </c>
      <c r="C607" s="4" t="s">
        <v>275</v>
      </c>
      <c r="D607" s="4"/>
      <c r="E607" s="4"/>
      <c r="F607" s="45"/>
      <c r="G607" s="4"/>
      <c r="H607" s="4">
        <v>0</v>
      </c>
      <c r="I607" s="82" t="e">
        <f t="shared" si="23"/>
        <v>#DIV/0!</v>
      </c>
    </row>
    <row r="608" spans="1:9">
      <c r="A608" s="4"/>
      <c r="B608" s="4"/>
      <c r="C608" s="4" t="s">
        <v>276</v>
      </c>
      <c r="D608" s="4"/>
      <c r="E608" s="4"/>
      <c r="F608" s="45"/>
      <c r="G608" s="4"/>
      <c r="H608" s="4"/>
      <c r="I608" s="82" t="e">
        <f t="shared" si="23"/>
        <v>#DIV/0!</v>
      </c>
    </row>
    <row r="609" spans="1:9" ht="12" customHeight="1">
      <c r="A609" s="4"/>
      <c r="B609" s="4"/>
      <c r="C609" s="4" t="s">
        <v>272</v>
      </c>
      <c r="D609" s="4"/>
      <c r="E609" s="4"/>
      <c r="F609" s="45">
        <v>88000</v>
      </c>
      <c r="G609" s="4"/>
      <c r="H609" s="45">
        <v>93000</v>
      </c>
      <c r="I609" s="82">
        <f t="shared" si="23"/>
        <v>105.68181818181819</v>
      </c>
    </row>
    <row r="610" spans="1:9">
      <c r="A610" s="4"/>
      <c r="B610" s="4"/>
      <c r="C610" s="4"/>
      <c r="D610" s="4"/>
      <c r="E610" s="4"/>
      <c r="F610" s="45"/>
      <c r="G610" s="4"/>
      <c r="H610" s="45"/>
      <c r="I610" s="82"/>
    </row>
    <row r="611" spans="1:9">
      <c r="A611" s="4"/>
      <c r="B611" s="4"/>
      <c r="C611" s="4"/>
      <c r="D611" s="4"/>
      <c r="E611" s="4"/>
      <c r="F611" s="45"/>
      <c r="G611" s="4"/>
      <c r="H611" s="45"/>
      <c r="I611" s="82"/>
    </row>
    <row r="612" spans="1:9" ht="11.25" customHeight="1">
      <c r="A612" s="4"/>
      <c r="B612" s="4"/>
      <c r="C612" s="4"/>
      <c r="D612" s="4"/>
      <c r="E612" s="4"/>
      <c r="F612" s="45"/>
      <c r="G612" s="4"/>
      <c r="H612" s="45"/>
      <c r="I612" s="82"/>
    </row>
    <row r="613" spans="1:9" ht="11.25" customHeight="1">
      <c r="A613" s="4"/>
      <c r="B613" s="4"/>
      <c r="C613" s="4"/>
      <c r="D613" s="4"/>
      <c r="E613" s="4"/>
      <c r="F613" s="45"/>
      <c r="G613" s="4"/>
      <c r="H613" s="45"/>
      <c r="I613" s="82"/>
    </row>
    <row r="614" spans="1:9">
      <c r="A614" s="4"/>
      <c r="B614" s="4"/>
      <c r="C614" s="4"/>
      <c r="D614" s="4"/>
      <c r="E614" s="4"/>
      <c r="F614" s="45"/>
      <c r="G614" s="4"/>
      <c r="H614" s="45"/>
      <c r="I614" s="82"/>
    </row>
    <row r="615" spans="1:9">
      <c r="A615" s="4"/>
      <c r="B615" s="4"/>
      <c r="C615" s="17"/>
      <c r="D615" s="17"/>
      <c r="E615" s="17"/>
      <c r="F615" s="46"/>
      <c r="G615" s="17"/>
      <c r="H615" s="46"/>
      <c r="I615" s="82"/>
    </row>
    <row r="616" spans="1:9">
      <c r="A616" s="4"/>
      <c r="B616" s="4"/>
      <c r="C616" s="17"/>
      <c r="D616" s="17"/>
      <c r="E616" s="17"/>
      <c r="F616" s="46"/>
      <c r="G616" s="17"/>
      <c r="H616" s="46" t="s">
        <v>489</v>
      </c>
      <c r="I616" s="82"/>
    </row>
    <row r="617" spans="1:9">
      <c r="A617" s="16" t="s">
        <v>146</v>
      </c>
      <c r="B617" s="16" t="s">
        <v>144</v>
      </c>
      <c r="C617" s="16"/>
      <c r="D617" s="16" t="s">
        <v>2</v>
      </c>
      <c r="E617" s="16"/>
      <c r="F617" s="43" t="s">
        <v>287</v>
      </c>
      <c r="G617" s="16"/>
      <c r="H617" s="43" t="s">
        <v>398</v>
      </c>
      <c r="I617" s="16" t="s">
        <v>138</v>
      </c>
    </row>
    <row r="618" spans="1:9">
      <c r="A618" s="14" t="s">
        <v>1</v>
      </c>
      <c r="B618" s="17" t="s">
        <v>145</v>
      </c>
      <c r="C618" s="17"/>
      <c r="D618" s="17"/>
      <c r="E618" s="17"/>
      <c r="F618" s="59">
        <v>2019</v>
      </c>
      <c r="G618" s="17"/>
      <c r="H618" s="59">
        <v>2020</v>
      </c>
      <c r="I618" s="17"/>
    </row>
    <row r="619" spans="1:9">
      <c r="A619" s="61">
        <v>1</v>
      </c>
      <c r="B619" s="61">
        <v>2</v>
      </c>
      <c r="C619" s="61"/>
      <c r="D619" s="61">
        <v>3</v>
      </c>
      <c r="E619" s="61"/>
      <c r="F619" s="61">
        <v>4</v>
      </c>
      <c r="G619" s="61"/>
      <c r="H619" s="61">
        <v>5</v>
      </c>
      <c r="I619" s="61">
        <v>6</v>
      </c>
    </row>
    <row r="620" spans="1:9">
      <c r="A620" s="4">
        <v>416114</v>
      </c>
      <c r="B620" s="4">
        <v>1070</v>
      </c>
      <c r="C620" s="4" t="s">
        <v>277</v>
      </c>
      <c r="D620" s="4"/>
      <c r="E620" s="4"/>
      <c r="F620" s="45"/>
      <c r="G620" s="4"/>
      <c r="H620" s="4"/>
      <c r="I620" s="82" t="e">
        <f t="shared" ref="I620:I628" si="24">H620/F620*100</f>
        <v>#DIV/0!</v>
      </c>
    </row>
    <row r="621" spans="1:9">
      <c r="A621" s="4"/>
      <c r="B621" s="4"/>
      <c r="C621" s="4" t="s">
        <v>278</v>
      </c>
      <c r="D621" s="4"/>
      <c r="E621" s="4"/>
      <c r="F621" s="45">
        <v>7000</v>
      </c>
      <c r="G621" s="4"/>
      <c r="H621" s="45">
        <v>5000</v>
      </c>
      <c r="I621" s="82">
        <f t="shared" si="24"/>
        <v>71.428571428571431</v>
      </c>
    </row>
    <row r="622" spans="1:9">
      <c r="A622" s="4">
        <v>416148</v>
      </c>
      <c r="B622" s="4">
        <v>111</v>
      </c>
      <c r="C622" s="171" t="s">
        <v>414</v>
      </c>
      <c r="D622" s="171"/>
      <c r="E622" s="171"/>
      <c r="F622" s="45">
        <v>2000</v>
      </c>
      <c r="G622" s="4"/>
      <c r="H622" s="48">
        <v>6000</v>
      </c>
      <c r="I622" s="82">
        <f>H622/F622*100</f>
        <v>300</v>
      </c>
    </row>
    <row r="623" spans="1:9">
      <c r="A623" s="4">
        <v>416124</v>
      </c>
      <c r="B623" s="4">
        <v>111</v>
      </c>
      <c r="C623" s="4" t="s">
        <v>517</v>
      </c>
      <c r="D623" s="4"/>
      <c r="E623" s="4"/>
      <c r="F623" s="45">
        <v>500</v>
      </c>
      <c r="G623" s="4"/>
      <c r="H623" s="45">
        <v>500</v>
      </c>
      <c r="I623" s="82">
        <f t="shared" si="24"/>
        <v>100</v>
      </c>
    </row>
    <row r="624" spans="1:9" ht="14.25" customHeight="1">
      <c r="A624" s="13">
        <v>416129</v>
      </c>
      <c r="B624" s="13">
        <v>1111</v>
      </c>
      <c r="C624" s="13" t="s">
        <v>518</v>
      </c>
      <c r="D624" s="4"/>
      <c r="E624" s="4"/>
      <c r="F624" s="45">
        <v>30000</v>
      </c>
      <c r="G624" s="4"/>
      <c r="H624" s="45">
        <v>35000</v>
      </c>
      <c r="I624" s="82">
        <f t="shared" si="24"/>
        <v>116.66666666666667</v>
      </c>
    </row>
    <row r="625" spans="1:9" ht="15" customHeight="1">
      <c r="A625" s="4">
        <v>416211</v>
      </c>
      <c r="B625" s="4">
        <v>1070</v>
      </c>
      <c r="C625" s="4" t="s">
        <v>279</v>
      </c>
      <c r="D625" s="4"/>
      <c r="E625" s="4"/>
      <c r="F625" s="45"/>
      <c r="G625" s="4"/>
      <c r="H625" s="45"/>
      <c r="I625" s="82" t="e">
        <f t="shared" si="24"/>
        <v>#DIV/0!</v>
      </c>
    </row>
    <row r="626" spans="1:9">
      <c r="A626" s="4"/>
      <c r="B626" s="4"/>
      <c r="C626" s="13" t="s">
        <v>519</v>
      </c>
      <c r="D626" s="4"/>
      <c r="E626" s="4"/>
      <c r="F626" s="45">
        <v>0</v>
      </c>
      <c r="G626" s="4"/>
      <c r="H626" s="45">
        <v>0</v>
      </c>
      <c r="I626" s="82" t="e">
        <f t="shared" si="24"/>
        <v>#DIV/0!</v>
      </c>
    </row>
    <row r="627" spans="1:9">
      <c r="A627" s="4">
        <v>416313</v>
      </c>
      <c r="B627" s="4">
        <v>1070</v>
      </c>
      <c r="C627" s="4" t="s">
        <v>280</v>
      </c>
      <c r="D627" s="4"/>
      <c r="E627" s="4"/>
      <c r="F627" s="45"/>
      <c r="G627" s="4"/>
      <c r="H627" s="45"/>
      <c r="I627" s="82" t="e">
        <f t="shared" si="24"/>
        <v>#DIV/0!</v>
      </c>
    </row>
    <row r="628" spans="1:9">
      <c r="A628" s="4"/>
      <c r="B628" s="4"/>
      <c r="C628" s="4" t="s">
        <v>281</v>
      </c>
      <c r="D628" s="4"/>
      <c r="E628" s="4"/>
      <c r="F628" s="45">
        <v>27000</v>
      </c>
      <c r="G628" s="4"/>
      <c r="H628" s="45">
        <v>30000</v>
      </c>
      <c r="I628" s="82">
        <f t="shared" si="24"/>
        <v>111.11111111111111</v>
      </c>
    </row>
    <row r="629" spans="1:9" ht="13.5" thickBot="1">
      <c r="A629" s="2"/>
      <c r="B629" s="2"/>
      <c r="C629" s="2"/>
      <c r="D629" s="2"/>
      <c r="E629" s="2"/>
      <c r="F629" s="2"/>
      <c r="G629" s="2"/>
      <c r="H629" s="2"/>
      <c r="I629" s="2"/>
    </row>
    <row r="630" spans="1:9">
      <c r="A630" s="33">
        <v>487</v>
      </c>
      <c r="B630" s="1">
        <v>0</v>
      </c>
      <c r="C630" s="14" t="s">
        <v>449</v>
      </c>
      <c r="D630" s="1"/>
      <c r="E630" s="1"/>
      <c r="F630" s="9">
        <f>F631</f>
        <v>12000</v>
      </c>
      <c r="G630" s="1"/>
      <c r="H630" s="9">
        <f>H631</f>
        <v>13000</v>
      </c>
      <c r="I630" s="1">
        <f>H630/F630*100</f>
        <v>108.33333333333333</v>
      </c>
    </row>
    <row r="631" spans="1:9">
      <c r="A631" s="33">
        <v>4874</v>
      </c>
      <c r="B631" s="1">
        <v>111</v>
      </c>
      <c r="C631" s="14" t="s">
        <v>450</v>
      </c>
      <c r="D631" s="1"/>
      <c r="E631" s="1"/>
      <c r="F631" s="9">
        <f>F632</f>
        <v>12000</v>
      </c>
      <c r="G631" s="1"/>
      <c r="H631" s="9">
        <f>H632</f>
        <v>13000</v>
      </c>
      <c r="I631">
        <f>H631/F631*100</f>
        <v>108.33333333333333</v>
      </c>
    </row>
    <row r="632" spans="1:9">
      <c r="A632" s="116">
        <v>487411</v>
      </c>
      <c r="B632">
        <v>111</v>
      </c>
      <c r="C632" s="19" t="s">
        <v>450</v>
      </c>
      <c r="F632" s="8">
        <v>12000</v>
      </c>
      <c r="H632" s="8">
        <v>13000</v>
      </c>
      <c r="I632">
        <f>H632/F632*100</f>
        <v>108.33333333333333</v>
      </c>
    </row>
    <row r="633" spans="1:9" ht="13.5" thickBot="1">
      <c r="A633" s="4"/>
      <c r="B633" s="57" t="s">
        <v>271</v>
      </c>
      <c r="C633" s="57"/>
      <c r="D633" s="57"/>
      <c r="E633" s="57"/>
      <c r="F633" s="68">
        <f>F630+F604+F571+F567</f>
        <v>352500</v>
      </c>
      <c r="G633" s="57"/>
      <c r="H633" s="68">
        <f>H567+H571+H604+H630</f>
        <v>388000</v>
      </c>
      <c r="I633" s="83">
        <f>H633/F633*100</f>
        <v>110.0709219858156</v>
      </c>
    </row>
    <row r="634" spans="1:9">
      <c r="A634" s="4"/>
      <c r="B634" s="4"/>
      <c r="C634" s="4"/>
      <c r="D634" s="4"/>
      <c r="E634" s="4"/>
      <c r="F634" s="4"/>
      <c r="G634" s="4"/>
      <c r="H634" s="4"/>
      <c r="I634" s="4"/>
    </row>
    <row r="635" spans="1:9" ht="13.5" thickBot="1">
      <c r="A635" s="10" t="s">
        <v>292</v>
      </c>
      <c r="B635" s="10"/>
      <c r="C635" s="10" t="s">
        <v>293</v>
      </c>
      <c r="D635" s="10"/>
      <c r="E635" s="10"/>
      <c r="F635" s="10">
        <f>F636</f>
        <v>14000</v>
      </c>
      <c r="G635" s="10"/>
      <c r="H635" s="11">
        <f>H636</f>
        <v>20000</v>
      </c>
      <c r="I635" s="84">
        <f>H635/F635*100</f>
        <v>142.85714285714286</v>
      </c>
    </row>
    <row r="636" spans="1:9" ht="13.5" thickBot="1">
      <c r="B636" s="71" t="s">
        <v>294</v>
      </c>
      <c r="C636" s="71"/>
      <c r="D636" s="71"/>
      <c r="E636" s="71"/>
      <c r="F636" s="71">
        <v>14000</v>
      </c>
      <c r="G636" s="71"/>
      <c r="H636" s="165">
        <v>20000</v>
      </c>
      <c r="I636" s="84">
        <f>H636/F636*100</f>
        <v>142.85714285714286</v>
      </c>
    </row>
    <row r="639" spans="1:9" ht="13.5" thickBot="1">
      <c r="A639" s="10"/>
      <c r="B639" s="10" t="s">
        <v>295</v>
      </c>
      <c r="C639" s="10"/>
      <c r="D639" s="10"/>
      <c r="E639" s="10"/>
      <c r="F639" s="11">
        <f>F331+F346+F456+F561+F633+F636</f>
        <v>1849030</v>
      </c>
      <c r="G639" s="10"/>
      <c r="H639" s="11">
        <f>H331+H346+H456+H561+H633+H635</f>
        <v>1859197</v>
      </c>
      <c r="I639" s="84">
        <f>H639/F639*100</f>
        <v>100.54985587037528</v>
      </c>
    </row>
    <row r="661" spans="8:8">
      <c r="H661" s="7"/>
    </row>
    <row r="662" spans="8:8">
      <c r="H662" s="7"/>
    </row>
    <row r="663" spans="8:8">
      <c r="H663" s="7"/>
    </row>
    <row r="664" spans="8:8">
      <c r="H664" s="7"/>
    </row>
    <row r="665" spans="8:8">
      <c r="H665" s="7"/>
    </row>
    <row r="666" spans="8:8">
      <c r="H666" s="7"/>
    </row>
    <row r="667" spans="8:8">
      <c r="H667" s="7"/>
    </row>
    <row r="668" spans="8:8">
      <c r="H668" s="7"/>
    </row>
    <row r="669" spans="8:8">
      <c r="H669" s="7"/>
    </row>
    <row r="670" spans="8:8">
      <c r="H670" s="7"/>
    </row>
    <row r="671" spans="8:8">
      <c r="H671" s="7"/>
    </row>
    <row r="672" spans="8:8">
      <c r="H672" s="7"/>
    </row>
    <row r="673" spans="1:9">
      <c r="H673" s="7"/>
    </row>
    <row r="674" spans="1:9">
      <c r="H674" s="7" t="s">
        <v>490</v>
      </c>
    </row>
    <row r="676" spans="1:9" ht="15.75">
      <c r="A676" s="4"/>
      <c r="B676" s="37" t="s">
        <v>299</v>
      </c>
      <c r="C676" s="37"/>
      <c r="D676" s="37"/>
      <c r="E676" s="37"/>
      <c r="F676" s="37"/>
      <c r="G676" s="37"/>
      <c r="H676" s="37"/>
      <c r="I676" s="37"/>
    </row>
    <row r="677" spans="1:9" ht="15.75">
      <c r="A677" s="23"/>
      <c r="B677" s="86" t="s">
        <v>542</v>
      </c>
      <c r="C677" s="86"/>
      <c r="D677" s="86"/>
      <c r="E677" s="86"/>
      <c r="F677" s="86"/>
      <c r="G677" s="86"/>
      <c r="H677" s="86"/>
      <c r="I677" s="86"/>
    </row>
    <row r="678" spans="1:9">
      <c r="A678" s="16" t="s">
        <v>286</v>
      </c>
      <c r="B678" s="16" t="s">
        <v>300</v>
      </c>
      <c r="C678" s="16"/>
      <c r="D678" s="16" t="s">
        <v>2</v>
      </c>
      <c r="E678" s="16"/>
      <c r="F678" s="63" t="s">
        <v>285</v>
      </c>
      <c r="G678" s="16"/>
      <c r="H678" s="63" t="s">
        <v>398</v>
      </c>
      <c r="I678" s="16"/>
    </row>
    <row r="679" spans="1:9">
      <c r="A679" s="17" t="s">
        <v>302</v>
      </c>
      <c r="B679" s="17" t="s">
        <v>301</v>
      </c>
      <c r="C679" s="17"/>
      <c r="D679" s="17"/>
      <c r="E679" s="17"/>
      <c r="F679" s="17">
        <v>2019</v>
      </c>
      <c r="G679" s="17"/>
      <c r="H679" s="17">
        <v>2020</v>
      </c>
      <c r="I679" s="17"/>
    </row>
    <row r="680" spans="1:9" ht="13.5" thickBot="1">
      <c r="A680" s="2"/>
      <c r="B680" s="2"/>
      <c r="C680" s="2"/>
      <c r="D680" s="2"/>
      <c r="E680" s="2"/>
      <c r="F680" s="2"/>
      <c r="G680" s="2"/>
      <c r="H680" s="2"/>
      <c r="I680" s="2"/>
    </row>
    <row r="681" spans="1:9">
      <c r="A681" s="87">
        <v>1</v>
      </c>
      <c r="B681" s="87">
        <v>2</v>
      </c>
      <c r="C681" s="87"/>
      <c r="D681" s="87">
        <v>3</v>
      </c>
      <c r="E681" s="87"/>
      <c r="F681" s="87">
        <v>4</v>
      </c>
      <c r="G681" s="87"/>
      <c r="H681" s="87">
        <v>5</v>
      </c>
      <c r="I681" s="87">
        <v>6</v>
      </c>
    </row>
    <row r="682" spans="1:9">
      <c r="A682" s="3"/>
      <c r="B682" s="3"/>
      <c r="C682" s="3"/>
      <c r="D682" s="3"/>
      <c r="E682" s="3"/>
      <c r="F682" s="3"/>
      <c r="G682" s="3"/>
      <c r="H682" s="3"/>
      <c r="I682" s="3"/>
    </row>
    <row r="683" spans="1:9">
      <c r="A683" s="4"/>
      <c r="B683" s="4">
        <v>1</v>
      </c>
      <c r="C683" s="22" t="s">
        <v>303</v>
      </c>
      <c r="D683" s="4"/>
      <c r="E683" s="4"/>
      <c r="F683" s="45">
        <v>1150278</v>
      </c>
      <c r="G683" s="4"/>
      <c r="H683" s="45">
        <v>1356573</v>
      </c>
      <c r="I683" s="4" t="s">
        <v>543</v>
      </c>
    </row>
    <row r="684" spans="1:9">
      <c r="A684" s="4"/>
      <c r="B684" s="4">
        <v>2</v>
      </c>
      <c r="C684" s="22" t="s">
        <v>304</v>
      </c>
      <c r="D684" s="4"/>
      <c r="E684" s="4"/>
      <c r="F684" s="13">
        <v>0</v>
      </c>
      <c r="G684" s="4"/>
      <c r="H684" s="4"/>
      <c r="I684" s="4"/>
    </row>
    <row r="685" spans="1:9">
      <c r="A685" s="4"/>
      <c r="B685" s="4">
        <v>3</v>
      </c>
      <c r="C685" s="22" t="s">
        <v>305</v>
      </c>
      <c r="D685" s="4"/>
      <c r="E685" s="4"/>
      <c r="F685" s="45">
        <v>2500</v>
      </c>
      <c r="G685" s="4"/>
      <c r="H685" s="45">
        <v>2500</v>
      </c>
      <c r="I685" s="4" t="s">
        <v>543</v>
      </c>
    </row>
    <row r="686" spans="1:9">
      <c r="A686" s="4"/>
      <c r="B686" s="4">
        <v>4</v>
      </c>
      <c r="C686" s="22" t="s">
        <v>306</v>
      </c>
      <c r="D686" s="4"/>
      <c r="E686" s="4"/>
      <c r="F686" s="4">
        <v>160002</v>
      </c>
      <c r="G686" s="4"/>
      <c r="H686" s="45">
        <v>180597</v>
      </c>
      <c r="I686" s="4" t="s">
        <v>543</v>
      </c>
    </row>
    <row r="687" spans="1:9">
      <c r="A687" s="4"/>
      <c r="B687" s="4">
        <v>5</v>
      </c>
      <c r="C687" s="22" t="s">
        <v>307</v>
      </c>
      <c r="D687" s="4"/>
      <c r="E687" s="4"/>
      <c r="F687" s="4">
        <v>23500</v>
      </c>
      <c r="G687" s="4"/>
      <c r="H687" s="45">
        <v>23500</v>
      </c>
      <c r="I687" s="13" t="s">
        <v>543</v>
      </c>
    </row>
    <row r="688" spans="1:9">
      <c r="A688" s="4"/>
      <c r="B688" s="4">
        <v>6</v>
      </c>
      <c r="C688" s="22" t="s">
        <v>308</v>
      </c>
      <c r="D688" s="4"/>
      <c r="E688" s="4"/>
      <c r="F688" s="4">
        <v>26000</v>
      </c>
      <c r="G688" s="4"/>
      <c r="H688" s="45">
        <v>7000</v>
      </c>
      <c r="I688" s="13" t="s">
        <v>543</v>
      </c>
    </row>
    <row r="689" spans="1:9">
      <c r="A689" s="4"/>
      <c r="B689" s="4">
        <v>7</v>
      </c>
      <c r="C689" s="22" t="s">
        <v>309</v>
      </c>
      <c r="D689" s="4"/>
      <c r="E689" s="4"/>
      <c r="F689" s="4">
        <v>7000</v>
      </c>
      <c r="G689" s="4"/>
      <c r="H689" s="45">
        <v>7000</v>
      </c>
      <c r="I689" s="13" t="s">
        <v>553</v>
      </c>
    </row>
    <row r="690" spans="1:9">
      <c r="A690" s="4"/>
      <c r="B690" s="4">
        <v>8</v>
      </c>
      <c r="C690" s="22" t="s">
        <v>310</v>
      </c>
      <c r="D690" s="4"/>
      <c r="E690" s="4"/>
      <c r="F690" s="4">
        <v>41500</v>
      </c>
      <c r="G690" s="4"/>
      <c r="H690" s="45">
        <v>32500</v>
      </c>
      <c r="I690" s="13" t="s">
        <v>553</v>
      </c>
    </row>
    <row r="691" spans="1:9">
      <c r="A691" s="4"/>
      <c r="B691" s="4">
        <v>9</v>
      </c>
      <c r="C691" s="22" t="s">
        <v>311</v>
      </c>
      <c r="D691" s="4"/>
      <c r="E691" s="4"/>
      <c r="F691" s="4">
        <v>5000</v>
      </c>
      <c r="G691" s="4"/>
      <c r="H691" s="45">
        <v>5000</v>
      </c>
      <c r="I691" s="13" t="s">
        <v>553</v>
      </c>
    </row>
    <row r="692" spans="1:9">
      <c r="A692" s="4"/>
      <c r="B692" s="4">
        <v>10</v>
      </c>
      <c r="C692" s="22" t="s">
        <v>312</v>
      </c>
      <c r="D692" s="4"/>
      <c r="E692" s="4"/>
      <c r="F692" s="4">
        <v>181500</v>
      </c>
      <c r="G692" s="4"/>
      <c r="H692" s="45">
        <v>204000</v>
      </c>
      <c r="I692" s="13" t="s">
        <v>553</v>
      </c>
    </row>
    <row r="693" spans="1:9">
      <c r="A693" s="4"/>
      <c r="B693" s="4">
        <v>0</v>
      </c>
      <c r="C693" s="22" t="s">
        <v>313</v>
      </c>
      <c r="D693" s="4"/>
      <c r="E693" s="4"/>
      <c r="F693" s="4">
        <f>SUM(F683:F692)</f>
        <v>1597280</v>
      </c>
      <c r="G693" s="4"/>
      <c r="H693" s="45">
        <f>H683+H684+H685+H686+H687+H688+H689+H690+H691+H692</f>
        <v>1818670</v>
      </c>
      <c r="I693" s="4"/>
    </row>
    <row r="694" spans="1:9">
      <c r="A694" s="4"/>
      <c r="B694" s="4">
        <v>0</v>
      </c>
      <c r="C694" s="22" t="s">
        <v>315</v>
      </c>
      <c r="D694" s="4"/>
      <c r="E694" s="4"/>
      <c r="F694" s="4">
        <v>248220</v>
      </c>
      <c r="G694" s="4"/>
      <c r="H694" s="45">
        <v>146330</v>
      </c>
      <c r="I694" s="4"/>
    </row>
    <row r="695" spans="1:9">
      <c r="A695" s="4"/>
      <c r="B695" s="4">
        <v>0</v>
      </c>
      <c r="C695" s="22" t="s">
        <v>124</v>
      </c>
      <c r="D695" s="4"/>
      <c r="E695" s="4"/>
      <c r="F695" s="4"/>
      <c r="G695" s="4"/>
      <c r="H695" s="45"/>
      <c r="I695" s="4"/>
    </row>
    <row r="696" spans="1:9">
      <c r="A696" s="23"/>
      <c r="B696" s="28">
        <v>0</v>
      </c>
      <c r="C696" s="28" t="s">
        <v>112</v>
      </c>
      <c r="D696" s="23"/>
      <c r="E696" s="23"/>
      <c r="F696" s="49">
        <v>14000</v>
      </c>
      <c r="G696" s="23"/>
      <c r="H696" s="49">
        <v>20000</v>
      </c>
      <c r="I696" s="23"/>
    </row>
    <row r="697" spans="1:9">
      <c r="A697" s="16"/>
      <c r="B697" s="16">
        <v>0</v>
      </c>
      <c r="C697" s="16" t="s">
        <v>314</v>
      </c>
      <c r="D697" s="16"/>
      <c r="E697" s="16"/>
      <c r="F697" s="47">
        <f>F693+F694+F695+F696</f>
        <v>1859500</v>
      </c>
      <c r="G697" s="16"/>
      <c r="H697" s="47">
        <f>H693+H694+H695+H696</f>
        <v>1985000</v>
      </c>
      <c r="I697" s="16"/>
    </row>
    <row r="698" spans="1:9" ht="13.5" thickBot="1">
      <c r="A698" s="2"/>
      <c r="B698" s="2"/>
      <c r="C698" s="2"/>
      <c r="D698" s="2"/>
      <c r="E698" s="2"/>
      <c r="F698" s="2"/>
      <c r="G698" s="2"/>
      <c r="H698" s="2"/>
      <c r="I698" s="2"/>
    </row>
    <row r="702" spans="1:9">
      <c r="A702" s="169" t="s">
        <v>545</v>
      </c>
      <c r="B702" s="169"/>
      <c r="C702" s="169"/>
      <c r="D702" s="169"/>
      <c r="E702" s="169"/>
      <c r="F702" s="169"/>
      <c r="G702" s="169"/>
      <c r="H702" s="169"/>
      <c r="I702" s="169"/>
    </row>
    <row r="703" spans="1:9">
      <c r="A703" s="169" t="s">
        <v>544</v>
      </c>
      <c r="B703" s="169"/>
      <c r="C703" s="169"/>
      <c r="D703" s="169"/>
      <c r="E703" s="169"/>
      <c r="F703" s="169"/>
      <c r="G703" s="169"/>
      <c r="H703" s="169"/>
      <c r="I703" s="169"/>
    </row>
    <row r="705" spans="1:9">
      <c r="A705" s="3" t="s">
        <v>546</v>
      </c>
      <c r="B705" s="3" t="s">
        <v>547</v>
      </c>
      <c r="C705" s="3"/>
      <c r="D705" s="3"/>
      <c r="E705" s="3" t="s">
        <v>548</v>
      </c>
      <c r="F705" s="3" t="s">
        <v>549</v>
      </c>
      <c r="G705" s="3"/>
      <c r="H705" s="3" t="s">
        <v>550</v>
      </c>
      <c r="I705" s="3"/>
    </row>
    <row r="706" spans="1:9">
      <c r="F706">
        <v>2019</v>
      </c>
      <c r="H706">
        <v>2020</v>
      </c>
    </row>
    <row r="707" spans="1:9" ht="13.5" thickBot="1">
      <c r="A707" s="2"/>
      <c r="B707" s="2"/>
      <c r="C707" s="2"/>
      <c r="D707" s="2"/>
      <c r="E707" s="2"/>
      <c r="F707" s="2"/>
      <c r="G707" s="2"/>
      <c r="H707" s="2"/>
      <c r="I707" s="2"/>
    </row>
    <row r="708" spans="1:9">
      <c r="A708">
        <v>1</v>
      </c>
      <c r="C708" t="s">
        <v>551</v>
      </c>
      <c r="F708" s="8">
        <v>1418082</v>
      </c>
      <c r="H708" s="8">
        <v>1570170</v>
      </c>
    </row>
    <row r="709" spans="1:9">
      <c r="A709">
        <v>2</v>
      </c>
      <c r="C709" t="s">
        <v>552</v>
      </c>
      <c r="F709" s="8">
        <v>235000</v>
      </c>
      <c r="H709" s="8">
        <v>248500</v>
      </c>
    </row>
    <row r="710" spans="1:9">
      <c r="A710" s="3"/>
      <c r="B710" s="3"/>
      <c r="C710" s="3" t="s">
        <v>554</v>
      </c>
      <c r="D710" s="3"/>
      <c r="E710" s="3"/>
      <c r="F710" s="170">
        <v>1653082</v>
      </c>
      <c r="G710" s="3"/>
      <c r="H710" s="170">
        <f>H708+H709</f>
        <v>1818670</v>
      </c>
      <c r="I710" s="3"/>
    </row>
    <row r="711" spans="1:9">
      <c r="A711" s="23"/>
      <c r="B711" s="23"/>
      <c r="C711" s="23"/>
      <c r="D711" s="23"/>
      <c r="E711" s="23"/>
      <c r="F711" s="23"/>
      <c r="G711" s="23"/>
      <c r="H711" s="23"/>
      <c r="I711" s="23"/>
    </row>
    <row r="732" spans="10:10">
      <c r="J732" s="4"/>
    </row>
  </sheetData>
  <mergeCells count="4">
    <mergeCell ref="C622:E622"/>
    <mergeCell ref="C482:E482"/>
    <mergeCell ref="C601:E601"/>
    <mergeCell ref="C602:E60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98</vt:i4>
      </vt:variant>
    </vt:vector>
  </HeadingPairs>
  <TitlesOfParts>
    <vt:vector size="105" baseType="lpstr">
      <vt:lpstr>CRITERIA1</vt:lpstr>
      <vt:lpstr>CRITERIA2</vt:lpstr>
      <vt:lpstr>Journal 2</vt:lpstr>
      <vt:lpstr>Journal 1</vt:lpstr>
      <vt:lpstr>Sheet1</vt:lpstr>
      <vt:lpstr>Sheet2</vt:lpstr>
      <vt:lpstr>Sheet3</vt:lpstr>
      <vt:lpstr>ACCOUNTEDPERIODTYPE1</vt:lpstr>
      <vt:lpstr>ACCOUNTEDPERIODTYPE2</vt:lpstr>
      <vt:lpstr>APPSUSERNAME1</vt:lpstr>
      <vt:lpstr>APPSUSERNAME2</vt:lpstr>
      <vt:lpstr>BUDGETORGID1</vt:lpstr>
      <vt:lpstr>BUDGETORGID2</vt:lpstr>
      <vt:lpstr>BUDGETORGNAME1</vt:lpstr>
      <vt:lpstr>BUDGETORGNAME2</vt:lpstr>
      <vt:lpstr>CHARTOFACCOUNTSID1</vt:lpstr>
      <vt:lpstr>CHARTOFACCOUNTSID2</vt:lpstr>
      <vt:lpstr>CONNECTSTRING1</vt:lpstr>
      <vt:lpstr>CONNECTSTRING2</vt:lpstr>
      <vt:lpstr>CREATESUMMARYJNLS1</vt:lpstr>
      <vt:lpstr>CREATESUMMARYJNLS2</vt:lpstr>
      <vt:lpstr>CRITERIACOLUMN1</vt:lpstr>
      <vt:lpstr>CRITERIACOLUMN2</vt:lpstr>
      <vt:lpstr>DBNAME1</vt:lpstr>
      <vt:lpstr>DBNAME2</vt:lpstr>
      <vt:lpstr>DBUSERNAME1</vt:lpstr>
      <vt:lpstr>DBUSERNAME2</vt:lpstr>
      <vt:lpstr>DELETELOGICTYPE1</vt:lpstr>
      <vt:lpstr>DELETELOGICTYPE2</vt:lpstr>
      <vt:lpstr>FFAPPCOLNAME1_1</vt:lpstr>
      <vt:lpstr>FFAPPCOLNAME1_2</vt:lpstr>
      <vt:lpstr>FFAPPCOLNAME2_1</vt:lpstr>
      <vt:lpstr>FFAPPCOLNAME2_2</vt:lpstr>
      <vt:lpstr>FFAPPCOLNAME3_1</vt:lpstr>
      <vt:lpstr>FFAPPCOLNAME3_2</vt:lpstr>
      <vt:lpstr>FFAPPCOLNAME4_1</vt:lpstr>
      <vt:lpstr>FFAPPCOLNAME4_2</vt:lpstr>
      <vt:lpstr>FFAPPCOLNAME5_1</vt:lpstr>
      <vt:lpstr>FFAPPCOLNAME5_2</vt:lpstr>
      <vt:lpstr>FFAPPCOLNAME6_1</vt:lpstr>
      <vt:lpstr>FFAPPCOLNAME6_2</vt:lpstr>
      <vt:lpstr>FFSEGMENT1_1</vt:lpstr>
      <vt:lpstr>FFSEGMENT1_2</vt:lpstr>
      <vt:lpstr>FFSEGMENT2_1</vt:lpstr>
      <vt:lpstr>FFSEGMENT2_2</vt:lpstr>
      <vt:lpstr>FFSEGMENT3_1</vt:lpstr>
      <vt:lpstr>FFSEGMENT3_2</vt:lpstr>
      <vt:lpstr>FFSEGMENT4_1</vt:lpstr>
      <vt:lpstr>FFSEGMENT4_2</vt:lpstr>
      <vt:lpstr>FFSEGMENT5_1</vt:lpstr>
      <vt:lpstr>FFSEGMENT5_2</vt:lpstr>
      <vt:lpstr>FFSEGMENT6_1</vt:lpstr>
      <vt:lpstr>FFSEGMENT6_2</vt:lpstr>
      <vt:lpstr>FFSEGSEPARATOR1</vt:lpstr>
      <vt:lpstr>FFSEGSEPARATOR2</vt:lpstr>
      <vt:lpstr>FIELDNAMECOLUMN1</vt:lpstr>
      <vt:lpstr>FIELDNAMECOLUMN2</vt:lpstr>
      <vt:lpstr>FIELDNAMEROW1</vt:lpstr>
      <vt:lpstr>FIELDNAMEROW2</vt:lpstr>
      <vt:lpstr>FIRSTDATAROW1</vt:lpstr>
      <vt:lpstr>FIRSTDATAROW2</vt:lpstr>
      <vt:lpstr>FNDNAM1</vt:lpstr>
      <vt:lpstr>FNDNAM2</vt:lpstr>
      <vt:lpstr>FNDUSERID1</vt:lpstr>
      <vt:lpstr>FNDUSERID2</vt:lpstr>
      <vt:lpstr>FUNCTIONALCURRENCY1</vt:lpstr>
      <vt:lpstr>FUNCTIONALCURRENCY2</vt:lpstr>
      <vt:lpstr>GWYUID1</vt:lpstr>
      <vt:lpstr>GWYUID2</vt:lpstr>
      <vt:lpstr>IMPORTDFF1</vt:lpstr>
      <vt:lpstr>IMPORTDFF2</vt:lpstr>
      <vt:lpstr>LABELTEXTCOLUMN1</vt:lpstr>
      <vt:lpstr>LABELTEXTCOLUMN2</vt:lpstr>
      <vt:lpstr>LABELTEXTROW1</vt:lpstr>
      <vt:lpstr>LABELTEXTROW2</vt:lpstr>
      <vt:lpstr>NOOFFFSEGMENTS1</vt:lpstr>
      <vt:lpstr>NOOFFFSEGMENTS2</vt:lpstr>
      <vt:lpstr>NUMBEROFDETAILFIELDS1</vt:lpstr>
      <vt:lpstr>NUMBEROFDETAILFIELDS2</vt:lpstr>
      <vt:lpstr>NUMBEROFHEADERFIELDS1</vt:lpstr>
      <vt:lpstr>NUMBEROFHEADERFIELDS2</vt:lpstr>
      <vt:lpstr>PERIODSETNAME1</vt:lpstr>
      <vt:lpstr>PERIODSETNAME2</vt:lpstr>
      <vt:lpstr>POSTERRORSTOSUSP1</vt:lpstr>
      <vt:lpstr>POSTERRORSTOSUSP2</vt:lpstr>
      <vt:lpstr>RESPONSIBILITYAPPLICATIONID1</vt:lpstr>
      <vt:lpstr>RESPONSIBILITYAPPLICATIONID2</vt:lpstr>
      <vt:lpstr>RESPONSIBILITYID1</vt:lpstr>
      <vt:lpstr>RESPONSIBILITYID2</vt:lpstr>
      <vt:lpstr>RESPONSIBILITYNAME1</vt:lpstr>
      <vt:lpstr>RESPONSIBILITYNAME2</vt:lpstr>
      <vt:lpstr>ROWSTOUPLOAD1</vt:lpstr>
      <vt:lpstr>ROWSTOUPLOAD2</vt:lpstr>
      <vt:lpstr>SETOFBOOKSID1</vt:lpstr>
      <vt:lpstr>SETOFBOOKSID2</vt:lpstr>
      <vt:lpstr>SETOFBOOKSNAME1</vt:lpstr>
      <vt:lpstr>SETOFBOOKSNAME2</vt:lpstr>
      <vt:lpstr>STARTJOURNALIMPORT1</vt:lpstr>
      <vt:lpstr>STARTJOURNALIMPORT2</vt:lpstr>
      <vt:lpstr>TEMPLATENUMBER1</vt:lpstr>
      <vt:lpstr>TEMPLATENUMBER2</vt:lpstr>
      <vt:lpstr>TEMPLATESTYLE1</vt:lpstr>
      <vt:lpstr>TEMPLATESTYLE2</vt:lpstr>
      <vt:lpstr>TEMPLATETYPE1</vt:lpstr>
      <vt:lpstr>TEMPLATETYPE2</vt:lpstr>
    </vt:vector>
  </TitlesOfParts>
  <Company>Min. finansija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smihajlovic1</dc:creator>
  <cp:lastModifiedBy>user</cp:lastModifiedBy>
  <cp:lastPrinted>2019-10-14T09:46:47Z</cp:lastPrinted>
  <dcterms:created xsi:type="dcterms:W3CDTF">2014-09-10T07:33:28Z</dcterms:created>
  <dcterms:modified xsi:type="dcterms:W3CDTF">2020-11-27T10:23:00Z</dcterms:modified>
</cp:coreProperties>
</file>